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 DRIVE DATA BACKUP 19-12-2019\Desktop\Bulletin\April-22\"/>
    </mc:Choice>
  </mc:AlternateContent>
  <bookViews>
    <workbookView xWindow="0" yWindow="0" windowWidth="19200" windowHeight="7050" firstSheet="5" activeTab="5"/>
  </bookViews>
  <sheets>
    <sheet name="Data Summary"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97" r:id="rId57"/>
    <sheet name="57" sheetId="57" r:id="rId58"/>
    <sheet name="58" sheetId="58" r:id="rId59"/>
    <sheet name="59" sheetId="59" r:id="rId60"/>
    <sheet name="60" sheetId="60" r:id="rId61"/>
    <sheet name="61" sheetId="63" r:id="rId62"/>
    <sheet name="62" sheetId="64" r:id="rId63"/>
    <sheet name="63" sheetId="65" r:id="rId64"/>
    <sheet name="64" sheetId="120" r:id="rId65"/>
    <sheet name="65" sheetId="121" r:id="rId66"/>
    <sheet name="66" sheetId="122" r:id="rId67"/>
    <sheet name="67" sheetId="123" r:id="rId68"/>
    <sheet name="68" sheetId="124" r:id="rId69"/>
    <sheet name="69" sheetId="125" r:id="rId70"/>
    <sheet name="70" sheetId="126" r:id="rId71"/>
    <sheet name="71" sheetId="127" r:id="rId72"/>
    <sheet name="72" sheetId="128" r:id="rId73"/>
    <sheet name="73" sheetId="129" r:id="rId74"/>
    <sheet name="74" sheetId="130" r:id="rId75"/>
    <sheet name="75" sheetId="96" r:id="rId76"/>
  </sheets>
  <definedNames>
    <definedName name="_xlnm._FilterDatabase" localSheetId="73" hidden="1">'73'!$A$1:$P$39</definedName>
    <definedName name="_xlnm.Print_Area" localSheetId="64">'64'!$A$1:$L$24</definedName>
    <definedName name="_xlnm.Print_Area" localSheetId="65">'65'!$A$1:$M$21</definedName>
    <definedName name="_xlnm.Print_Area" localSheetId="66">'66'!$A$1:$U$42</definedName>
    <definedName name="_xlnm.Print_Area" localSheetId="67">'67'!$A$1:$T$22</definedName>
    <definedName name="_xlnm.Print_Area" localSheetId="68">'68'!$A$1:$L$21</definedName>
    <definedName name="_xlnm.Print_Area" localSheetId="69">'69'!$A$1:$N$40</definedName>
    <definedName name="_xlnm.Print_Area" localSheetId="70">'70'!$A$1:$L$42</definedName>
    <definedName name="_xlnm.Print_Area" localSheetId="71">'71'!$A$1:$H$77</definedName>
    <definedName name="_xlnm.Print_Area" localSheetId="72">'72'!$A$1:$O$50</definedName>
    <definedName name="_xlnm.Print_Area" localSheetId="73">'73'!$A$1:$N$39</definedName>
    <definedName name="_xlnm.Print_Area" localSheetId="74">'74'!$A$1:$O$57</definedName>
    <definedName name="_xlnm.Print_Titles" localSheetId="71">'71'!$1:$2</definedName>
  </definedNames>
  <calcPr calcId="162913"/>
</workbook>
</file>

<file path=xl/calcChain.xml><?xml version="1.0" encoding="utf-8"?>
<calcChain xmlns="http://schemas.openxmlformats.org/spreadsheetml/2006/main">
  <c r="B71" i="6" l="1"/>
  <c r="C71" i="6"/>
  <c r="G17" i="60" l="1"/>
  <c r="F17" i="60"/>
  <c r="I17" i="60" s="1"/>
  <c r="C17" i="60"/>
  <c r="B17" i="60"/>
  <c r="I16" i="60"/>
  <c r="E16" i="60"/>
  <c r="I15" i="60"/>
  <c r="E15" i="60"/>
  <c r="I14" i="60"/>
  <c r="E14" i="60"/>
  <c r="I13" i="60"/>
  <c r="E13" i="60"/>
  <c r="I12" i="60"/>
  <c r="E12" i="60"/>
  <c r="I11" i="60"/>
  <c r="E11" i="60"/>
  <c r="I10" i="60"/>
  <c r="E10" i="60"/>
  <c r="I9" i="60"/>
  <c r="E9" i="60"/>
  <c r="I8" i="60"/>
  <c r="E8" i="60"/>
  <c r="I7" i="60"/>
  <c r="E7" i="60"/>
  <c r="I6" i="60"/>
  <c r="E6" i="60"/>
  <c r="E17" i="60" s="1"/>
  <c r="I4" i="60"/>
  <c r="E4" i="60"/>
  <c r="C6" i="15" l="1"/>
  <c r="D6" i="15"/>
  <c r="E6" i="15"/>
  <c r="F6" i="15"/>
  <c r="G6" i="15"/>
  <c r="H6" i="15"/>
  <c r="I6" i="15"/>
  <c r="J6" i="15"/>
  <c r="K6" i="15"/>
  <c r="L6" i="15"/>
  <c r="M6" i="15"/>
  <c r="B6" i="15"/>
  <c r="C5" i="16" l="1"/>
  <c r="D5" i="16"/>
  <c r="E5" i="16"/>
  <c r="F5" i="16"/>
  <c r="G5" i="16"/>
  <c r="H5" i="16"/>
  <c r="I5" i="16"/>
  <c r="J5" i="16"/>
  <c r="K5" i="16"/>
  <c r="B5" i="16"/>
  <c r="E3" i="55" l="1"/>
  <c r="P22" i="18" l="1"/>
  <c r="P71" i="6" l="1"/>
  <c r="Q71" i="6"/>
  <c r="C5" i="50" l="1"/>
  <c r="D5" i="50"/>
  <c r="E5" i="50"/>
  <c r="F5" i="50"/>
  <c r="G5" i="50"/>
  <c r="H5" i="50"/>
  <c r="I5" i="50"/>
  <c r="J5" i="50"/>
  <c r="K5" i="50"/>
  <c r="B5" i="50"/>
  <c r="C4" i="54" l="1"/>
  <c r="D4" i="54"/>
  <c r="E4" i="54"/>
  <c r="B4" i="54"/>
  <c r="C5" i="59"/>
  <c r="D5" i="59"/>
  <c r="E5" i="59"/>
  <c r="F5" i="59"/>
  <c r="G5" i="59"/>
  <c r="B5" i="59"/>
  <c r="I17" i="59"/>
  <c r="J17" i="59"/>
  <c r="H17" i="59"/>
  <c r="C5" i="57"/>
  <c r="D5" i="57"/>
  <c r="E5" i="57"/>
  <c r="F5" i="57"/>
  <c r="G5" i="57"/>
  <c r="H5" i="57"/>
  <c r="I5" i="57"/>
  <c r="J5" i="57"/>
  <c r="B5" i="57"/>
  <c r="C7" i="5" l="1"/>
  <c r="D7" i="5"/>
  <c r="E7" i="5"/>
  <c r="F7" i="5"/>
  <c r="G7" i="5"/>
  <c r="H7" i="5"/>
  <c r="I7" i="5"/>
  <c r="B7" i="5"/>
  <c r="C6" i="52" l="1"/>
  <c r="D6" i="52"/>
  <c r="B6" i="52"/>
  <c r="C5" i="12"/>
  <c r="D5" i="12"/>
  <c r="E5" i="12"/>
  <c r="F5" i="12"/>
  <c r="G5" i="12"/>
  <c r="H5" i="12"/>
  <c r="I5" i="12"/>
  <c r="J5" i="12"/>
  <c r="K5" i="12"/>
  <c r="B5" i="12"/>
  <c r="I5" i="11"/>
  <c r="J5" i="11"/>
  <c r="K5" i="11"/>
  <c r="H5" i="11"/>
  <c r="C5" i="14"/>
  <c r="D5" i="14"/>
  <c r="E5" i="14"/>
  <c r="F5" i="14"/>
  <c r="G5" i="14"/>
  <c r="H5" i="14"/>
  <c r="I5" i="14"/>
  <c r="B5" i="14"/>
  <c r="C5" i="13"/>
  <c r="D5" i="13"/>
  <c r="E5" i="13"/>
  <c r="F5" i="13"/>
  <c r="G5" i="13"/>
  <c r="H5" i="13"/>
  <c r="I5" i="13"/>
  <c r="B5" i="13"/>
  <c r="C83" i="6"/>
  <c r="B83" i="6"/>
  <c r="D5" i="10" l="1"/>
  <c r="E5" i="10"/>
  <c r="F5" i="10"/>
  <c r="G5" i="10"/>
  <c r="H5" i="10"/>
  <c r="I5" i="10"/>
  <c r="J5" i="10"/>
  <c r="K5" i="10"/>
  <c r="L5" i="10"/>
  <c r="M5" i="10"/>
  <c r="N5" i="10"/>
  <c r="O5" i="10"/>
  <c r="O6" i="9"/>
  <c r="P6" i="9"/>
  <c r="Q6" i="9"/>
  <c r="R6" i="9"/>
  <c r="S6" i="9"/>
  <c r="C6" i="9"/>
  <c r="D6" i="9"/>
  <c r="E6" i="9"/>
  <c r="F6" i="9"/>
  <c r="G6" i="9"/>
  <c r="H6" i="9"/>
  <c r="I6" i="9"/>
  <c r="J6" i="9"/>
  <c r="K6" i="9"/>
  <c r="L6" i="9"/>
  <c r="M6" i="9"/>
  <c r="N6" i="9"/>
  <c r="B6" i="9"/>
  <c r="C6" i="7"/>
  <c r="D6" i="7"/>
  <c r="E6" i="7"/>
  <c r="F6" i="7"/>
  <c r="G6" i="7"/>
  <c r="B6" i="7"/>
  <c r="E71" i="6"/>
  <c r="F71" i="6"/>
  <c r="G71" i="6"/>
  <c r="H71" i="6"/>
  <c r="I71" i="6"/>
  <c r="J71" i="6"/>
  <c r="K71" i="6"/>
  <c r="L71" i="6"/>
  <c r="M71" i="6"/>
  <c r="N71" i="6"/>
  <c r="O71" i="6"/>
  <c r="D71" i="6"/>
  <c r="G19" i="3"/>
  <c r="G18" i="3"/>
  <c r="G17" i="3"/>
  <c r="G16" i="3"/>
  <c r="G15" i="3"/>
  <c r="G14" i="3"/>
  <c r="G13" i="3"/>
  <c r="G12" i="3"/>
  <c r="G11" i="3"/>
  <c r="G10" i="3"/>
  <c r="G9" i="3"/>
  <c r="G8" i="3"/>
  <c r="G7" i="3"/>
  <c r="G6" i="3"/>
  <c r="G5" i="3"/>
  <c r="G4" i="3"/>
  <c r="C82" i="6" l="1"/>
  <c r="B82" i="6"/>
  <c r="F15" i="54" l="1"/>
  <c r="I16" i="59" l="1"/>
  <c r="J16" i="59"/>
  <c r="H16" i="59"/>
  <c r="J15" i="43" l="1"/>
  <c r="B24" i="11" l="1"/>
  <c r="C16" i="10" l="1"/>
  <c r="C5" i="10" s="1"/>
  <c r="B16" i="10"/>
  <c r="B5" i="10" s="1"/>
  <c r="H17" i="7"/>
  <c r="I17" i="7"/>
  <c r="H7" i="7" l="1"/>
  <c r="I7" i="7"/>
  <c r="H8" i="7"/>
  <c r="I8" i="7"/>
  <c r="H9" i="7"/>
  <c r="I9" i="7"/>
  <c r="H10" i="7"/>
  <c r="I10" i="7"/>
  <c r="H11" i="7"/>
  <c r="I11" i="7"/>
  <c r="H12" i="7"/>
  <c r="I12" i="7"/>
  <c r="H13" i="7"/>
  <c r="I13" i="7"/>
  <c r="H14" i="7"/>
  <c r="I14" i="7"/>
  <c r="H15" i="7"/>
  <c r="I15" i="7"/>
  <c r="H16" i="7"/>
  <c r="I16" i="7"/>
  <c r="I5" i="7"/>
  <c r="H5" i="7"/>
  <c r="I6" i="7" l="1"/>
  <c r="H6" i="7"/>
  <c r="J15" i="59"/>
  <c r="J5" i="59" s="1"/>
  <c r="I15" i="59"/>
  <c r="I5" i="59" s="1"/>
  <c r="H15" i="59"/>
  <c r="H5" i="59" s="1"/>
  <c r="B72" i="6" l="1"/>
  <c r="B73" i="6"/>
  <c r="B74" i="6"/>
  <c r="B75" i="6"/>
  <c r="B76" i="6"/>
  <c r="B77" i="6"/>
  <c r="B78" i="6"/>
  <c r="B79" i="6"/>
  <c r="B80" i="6"/>
  <c r="B81" i="6"/>
  <c r="C72" i="6"/>
  <c r="C73" i="6"/>
  <c r="C74" i="6"/>
  <c r="C75" i="6"/>
  <c r="C76" i="6"/>
  <c r="C77" i="6"/>
  <c r="C78" i="6"/>
  <c r="C79" i="6"/>
  <c r="C80" i="6"/>
  <c r="C81" i="6"/>
  <c r="B14" i="97" l="1"/>
  <c r="C14" i="97"/>
  <c r="D14" i="97"/>
  <c r="E14" i="97"/>
  <c r="E11" i="55"/>
  <c r="F11" i="55"/>
  <c r="J3" i="33"/>
  <c r="L3" i="33"/>
  <c r="N3" i="33"/>
  <c r="L5" i="15"/>
  <c r="B4" i="10"/>
  <c r="C4" i="10"/>
  <c r="B27" i="8"/>
  <c r="C27" i="8"/>
  <c r="B70" i="6"/>
  <c r="C70" i="6"/>
</calcChain>
</file>

<file path=xl/sharedStrings.xml><?xml version="1.0" encoding="utf-8"?>
<sst xmlns="http://schemas.openxmlformats.org/spreadsheetml/2006/main" count="3399" uniqueCount="1313">
  <si>
    <t>Table 1: SEBI Registered Market Intermediaries/Institutions</t>
  </si>
  <si>
    <t>Table 2: Company-Wise Capital Raised through Public and Rights Issues (Equity)</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</si>
  <si>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</si>
  <si>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</si>
  <si>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</si>
  <si>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</si>
  <si>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</si>
  <si>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</si>
  <si>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</si>
  <si>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</si>
  <si>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</si>
  <si>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</si>
  <si>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</si>
  <si>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27: Advances/Declines in Cash Segment</t>
  </si>
  <si>
    <t>Table 28: Trading Frequency in Cash Segment</t>
  </si>
  <si>
    <t>Table 29: Daily Volatility of Major Indices  (percent)</t>
  </si>
  <si>
    <t>Table 30: Percentage Share of Top ‘N’ Securities/Members in Turnover of Cash Segment  (percent)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</si>
  <si>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</si>
  <si>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</si>
  <si>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</si>
  <si>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</si>
  <si>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</si>
  <si>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</si>
  <si>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</si>
  <si>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</si>
  <si>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</si>
  <si>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</si>
  <si>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</si>
  <si>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Table 45: Instrument-wise Turnover in Currency Derivative Segment of BSE</t>
  </si>
  <si>
    <t>Table 46: Instrument-wise Turnover in Currency Derivatives of NSE</t>
  </si>
  <si>
    <t>Table 47: Instrument-wise Turnover in Currency Derivative Segment of MSEI</t>
  </si>
  <si>
    <t>Table 51: Trading Statistics of Interest Rate Futures at BSE, NSE and MSEI</t>
  </si>
  <si>
    <t>Table 53: Trends in Foreign Portfolio Investment</t>
  </si>
  <si>
    <t>Table 55: Assets under the Custody of Custodians</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</si>
  <si>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</si>
  <si>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</si>
  <si>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</si>
  <si>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</si>
  <si>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</si>
  <si>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</si>
  <si>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</si>
  <si>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</si>
  <si>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</si>
  <si>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</si>
  <si>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Corporate  Brokers(Cash Segment)</t>
  </si>
  <si>
    <t>Foreign Portfolio Investors (FPIs)</t>
  </si>
  <si>
    <t>Custodians</t>
  </si>
  <si>
    <t>Depositories</t>
  </si>
  <si>
    <t>Depository Participants (NSDL)</t>
  </si>
  <si>
    <t>Depository Participants (CDSL)</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</si>
  <si>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</si>
  <si>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</si>
  <si>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</si>
  <si>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</si>
  <si>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</si>
  <si>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</si>
  <si>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</si>
  <si>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</si>
  <si>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</si>
  <si>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</si>
  <si>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</si>
  <si>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</si>
  <si>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</si>
  <si>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t>
  </si>
  <si>
    <t>Collective Investment Schemes</t>
  </si>
  <si>
    <t>Approved Intermediaries (Stock Lending Schemes)</t>
  </si>
  <si>
    <t>STP (Centralised Hub)</t>
  </si>
  <si>
    <t>STP Service Providers</t>
  </si>
  <si>
    <t>Notes:</t>
  </si>
  <si>
    <t>Source: SEBI, NSDL.</t>
  </si>
  <si>
    <t>Sl.No.</t>
  </si>
  <si>
    <t>Name of the Issuer/Company</t>
  </si>
  <si>
    <t>Date of Listing</t>
  </si>
  <si>
    <t>Type of Issue</t>
  </si>
  <si>
    <t>No. of Shares Issued</t>
  </si>
  <si>
    <t>Equity</t>
  </si>
  <si>
    <t>Source: SEBI.</t>
  </si>
  <si>
    <t>Sl.No</t>
  </si>
  <si>
    <t>Target Company</t>
  </si>
  <si>
    <t>Offer Opening Date</t>
  </si>
  <si>
    <t>Offer Closing Date</t>
  </si>
  <si>
    <t>Offer Size</t>
  </si>
  <si>
    <t>No. of 
Shares</t>
  </si>
  <si>
    <t>Percent of Equity 
Capital</t>
  </si>
  <si>
    <t>Year / Month</t>
  </si>
  <si>
    <t>Open Offers</t>
  </si>
  <si>
    <t>Objectives</t>
  </si>
  <si>
    <t>Total</t>
  </si>
  <si>
    <t>Change in Control 
of Management</t>
  </si>
  <si>
    <t>Consolidation of
 Holdings</t>
  </si>
  <si>
    <t>Substantial 
Acquisition</t>
  </si>
  <si>
    <t>No. of Offers</t>
  </si>
  <si>
    <t>2020-21</t>
  </si>
  <si>
    <t>2021-22$</t>
  </si>
  <si>
    <t>Apr-21</t>
  </si>
  <si>
    <t>May-21</t>
  </si>
  <si>
    <t>Jun-21</t>
  </si>
  <si>
    <t>Jul-21</t>
  </si>
  <si>
    <t>Aug-21</t>
  </si>
  <si>
    <t>Sep-21</t>
  </si>
  <si>
    <t>Public</t>
  </si>
  <si>
    <t>Rights</t>
  </si>
  <si>
    <t>Listed</t>
  </si>
  <si>
    <t>IPOs</t>
  </si>
  <si>
    <t>Equities</t>
  </si>
  <si>
    <t>Debt</t>
  </si>
  <si>
    <t>At Par</t>
  </si>
  <si>
    <t>At Premium</t>
  </si>
  <si>
    <t>No. of issues</t>
  </si>
  <si>
    <t>Year/ Month</t>
  </si>
  <si>
    <t>Source: SEBI</t>
  </si>
  <si>
    <t>Industry</t>
  </si>
  <si>
    <t>0.0</t>
  </si>
  <si>
    <t>Sector-wise</t>
  </si>
  <si>
    <t>Region-wise</t>
  </si>
  <si>
    <t>Private</t>
  </si>
  <si>
    <t>Northern</t>
  </si>
  <si>
    <t>Eastern</t>
  </si>
  <si>
    <t>Western</t>
  </si>
  <si>
    <t>Southern</t>
  </si>
  <si>
    <t>Central</t>
  </si>
  <si>
    <t>Foreign</t>
  </si>
  <si>
    <t>&lt; 5 crore</t>
  </si>
  <si>
    <t>≥ 5crore - &lt; 10crore</t>
  </si>
  <si>
    <t xml:space="preserve">  ≥ 10 crore - &lt; 50 crore</t>
  </si>
  <si>
    <t xml:space="preserve">  ≥ 50 crore - &lt; 100 crore</t>
  </si>
  <si>
    <t>Only BSE</t>
  </si>
  <si>
    <t>Only NSE</t>
  </si>
  <si>
    <t>Only MSEI</t>
  </si>
  <si>
    <t>Both NSE and BSE</t>
  </si>
  <si>
    <t>Source: BSE, NSE and MSEI.</t>
  </si>
  <si>
    <t>Year/Month</t>
  </si>
  <si>
    <t>Source: BSE and NSE</t>
  </si>
  <si>
    <t>BSE</t>
  </si>
  <si>
    <t>NSE</t>
  </si>
  <si>
    <t>MSEI</t>
  </si>
  <si>
    <t>No. of Trades</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</si>
  <si>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</si>
  <si>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</si>
  <si>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</si>
  <si>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</si>
  <si>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</si>
  <si>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</si>
  <si>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</si>
  <si>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</si>
  <si>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</si>
  <si>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Source: Credit Rating Agencies.</t>
  </si>
  <si>
    <t>Table 15: Review of Accepted Ratings of Corporate Debt Securities (Maturity ≥ 1 year)</t>
  </si>
  <si>
    <t>Upgraded</t>
  </si>
  <si>
    <t>Downgraded</t>
  </si>
  <si>
    <t>Reaffirmed</t>
  </si>
  <si>
    <t>Rating Watch</t>
  </si>
  <si>
    <t>Withdrawn/ Suspended</t>
  </si>
  <si>
    <t>Stock Exchanges</t>
  </si>
  <si>
    <t xml:space="preserve">Table 17: Trends in Cash Segment of BSE </t>
  </si>
  <si>
    <t xml:space="preserve">No. of Companies Listed </t>
  </si>
  <si>
    <t>No. of Trading Days</t>
  </si>
  <si>
    <t>No. of Trades (Lakh)</t>
  </si>
  <si>
    <t>Traded Quantity (Lakh)</t>
  </si>
  <si>
    <t>Demat Securities Traded (Lakh)</t>
  </si>
  <si>
    <t xml:space="preserve">S&amp;P BSE Sensex </t>
  </si>
  <si>
    <t>High</t>
  </si>
  <si>
    <t>Low</t>
  </si>
  <si>
    <t>Close</t>
  </si>
  <si>
    <t>Source: BSE .</t>
  </si>
  <si>
    <t xml:space="preserve">Table 18: Trends in Cash Segment of NSE </t>
  </si>
  <si>
    <t xml:space="preserve">Nifty 50 Index </t>
  </si>
  <si>
    <t>Turnover Data compiled for all markets except auction market</t>
  </si>
  <si>
    <t>Source: NSE</t>
  </si>
  <si>
    <t>No. of Companies Permitted #</t>
  </si>
  <si>
    <t>No. of Companies Traded</t>
  </si>
  <si>
    <t>Turnover (₹ crore)</t>
  </si>
  <si>
    <t>Average Daily Turnover (₹ crore)</t>
  </si>
  <si>
    <t>Demat Turnover (₹ crore)</t>
  </si>
  <si>
    <t xml:space="preserve">Market  Capitalisation (₹ crore) </t>
  </si>
  <si>
    <t xml:space="preserve">SX 50 Index </t>
  </si>
  <si>
    <t>Source: MSEI</t>
  </si>
  <si>
    <t>Table 20: City-wise Distribution of Turnover on Cash Segments of BSE and NSE</t>
  </si>
  <si>
    <t>(Percentage share in Turnover)</t>
  </si>
  <si>
    <t>S.No</t>
  </si>
  <si>
    <t>City</t>
  </si>
  <si>
    <t>Ahmedabad</t>
  </si>
  <si>
    <t>Bengaluru</t>
  </si>
  <si>
    <t>Vadodra</t>
  </si>
  <si>
    <t>Chennai</t>
  </si>
  <si>
    <t>Ernakulum</t>
  </si>
  <si>
    <t>Coimbatore</t>
  </si>
  <si>
    <t>New Delhi</t>
  </si>
  <si>
    <t>Guwahati</t>
  </si>
  <si>
    <t>Hyderabad</t>
  </si>
  <si>
    <t>Indore</t>
  </si>
  <si>
    <t>Jaipur</t>
  </si>
  <si>
    <t>Kanpur</t>
  </si>
  <si>
    <t>Kolkata</t>
  </si>
  <si>
    <t>Ludhiana</t>
  </si>
  <si>
    <t>Mangalore</t>
  </si>
  <si>
    <t>Mumbai</t>
  </si>
  <si>
    <t>Patna</t>
  </si>
  <si>
    <t>Pune</t>
  </si>
  <si>
    <t>Rajkot</t>
  </si>
  <si>
    <t>Others</t>
  </si>
  <si>
    <t>Percentage Share in Turnover</t>
  </si>
  <si>
    <t>Proprietary</t>
  </si>
  <si>
    <t>FPIs</t>
  </si>
  <si>
    <t>Banks</t>
  </si>
  <si>
    <t>Source: BSE.</t>
  </si>
  <si>
    <t>Year /Month</t>
  </si>
  <si>
    <t>Source: NSE.</t>
  </si>
  <si>
    <t>Source: MSEI.</t>
  </si>
  <si>
    <t>Name of Security</t>
  </si>
  <si>
    <t>Weightage (Percent)</t>
  </si>
  <si>
    <t>Beta</t>
  </si>
  <si>
    <t>R 2</t>
  </si>
  <si>
    <t>Daily
Volatility
(Percent)</t>
  </si>
  <si>
    <t>Monthly
Return
(Percent)</t>
  </si>
  <si>
    <t>Impact
Cost
(Percent)</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</si>
  <si>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</si>
  <si>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</si>
  <si>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</si>
  <si>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Sl. No</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</si>
  <si>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</si>
  <si>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</si>
  <si>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S.No.</t>
  </si>
  <si>
    <t>Issued Capital     (₹ crore)</t>
  </si>
  <si>
    <t>Free Float Market Capitalisation (₹ crore)</t>
  </si>
  <si>
    <t xml:space="preserve">Weightage (Percent)   </t>
  </si>
  <si>
    <t>R2</t>
  </si>
  <si>
    <t>Daily Volatility (Percent)</t>
  </si>
  <si>
    <t>Monthly Return (Percent)</t>
  </si>
  <si>
    <t>Impact Cost (Percent) *</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</si>
  <si>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</si>
  <si>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</si>
  <si>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</si>
  <si>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</si>
  <si>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</si>
  <si>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</si>
  <si>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</si>
  <si>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</si>
  <si>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is calculated based on the average price methodology.                                                                           </t>
  </si>
  <si>
    <t>Table 28: Trading Frequency in Cash Segment of BSE, NSE and MSEI</t>
  </si>
  <si>
    <t>Month</t>
  </si>
  <si>
    <t>No. of Companies Listed</t>
  </si>
  <si>
    <t>Percent of Traded to Listed</t>
  </si>
  <si>
    <t>BSE Sensex</t>
  </si>
  <si>
    <t>BSE 100</t>
  </si>
  <si>
    <t>BSE 500</t>
  </si>
  <si>
    <t>Nifty 50</t>
  </si>
  <si>
    <t>Nifty Next 50</t>
  </si>
  <si>
    <t>Nifty 500</t>
  </si>
  <si>
    <t>SX40</t>
  </si>
  <si>
    <t>Source: BSE, MSEI and NSE.</t>
  </si>
  <si>
    <t>Note: Volatility is calculated as the standard deviation of the natural log of daily returns in indices for the respective period.</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</si>
  <si>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</si>
  <si>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</si>
  <si>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</si>
  <si>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</si>
  <si>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</si>
  <si>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</si>
  <si>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</si>
  <si>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</si>
  <si>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</si>
  <si>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</si>
  <si>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</si>
  <si>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</si>
  <si>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</si>
  <si>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</si>
  <si>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Percent  of Delivered Value to Total Turnover</t>
  </si>
  <si>
    <t>Delivered Quantity in Demat Mode (Lakh)</t>
  </si>
  <si>
    <t>Percent of Demat Delivered Quantity to Total Delivered Quantity</t>
  </si>
  <si>
    <t>Percent of Demat Delivered Value to Total Delivered Value</t>
  </si>
  <si>
    <t>Short Delivery (Auctioned quantity) (Lakh)</t>
  </si>
  <si>
    <t>Percent of Short Delivery to Delivery Quantity</t>
  </si>
  <si>
    <t>Table 32: Settlement Statistics for Cash Segment of NSE</t>
  </si>
  <si>
    <t>Settlement Statistics for settlement type N, excluding CM Series IL &amp; BL</t>
  </si>
  <si>
    <t>Table 33: Settlement Statistics for Cash Segment of MSEI</t>
  </si>
  <si>
    <t>Month Sorting</t>
  </si>
  <si>
    <t>Delivered Value      (₹ crore)</t>
  </si>
  <si>
    <t>Delivered Value in Demat Mode     (₹ crore)</t>
  </si>
  <si>
    <t>Funds Pay-in (₹ crore)</t>
  </si>
  <si>
    <t>Securities Pay-in (₹ crore)</t>
  </si>
  <si>
    <t>Settlement Guarantee Fund(₹ crore)</t>
  </si>
  <si>
    <t>Year/     Month</t>
  </si>
  <si>
    <t>Index Futures</t>
  </si>
  <si>
    <t>Stock Futures</t>
  </si>
  <si>
    <t>Index Options</t>
  </si>
  <si>
    <t>Stock Options</t>
  </si>
  <si>
    <t>Open Interest at the end of Month</t>
  </si>
  <si>
    <t>Call</t>
  </si>
  <si>
    <t>Put</t>
  </si>
  <si>
    <t>No. of
Contracts</t>
  </si>
  <si>
    <t>Note: 1. Notional Turnover = (Strike Price + Premium) * Quantity.</t>
  </si>
  <si>
    <t xml:space="preserve">Table 35: Trends in Equity Derivatives Segment at NSE (Turnover in Notional Value) </t>
  </si>
  <si>
    <t>Index/Stock
Futures</t>
  </si>
  <si>
    <t>Index/Stock
Options</t>
  </si>
  <si>
    <t>Settlement
Gurantee
Fund</t>
  </si>
  <si>
    <t>MTM
Settlement</t>
  </si>
  <si>
    <t>Final
Settlement</t>
  </si>
  <si>
    <t>Premium
Settlement</t>
  </si>
  <si>
    <t>Exercise
Settlement</t>
  </si>
  <si>
    <t>Percentage Share in Open Interest</t>
  </si>
  <si>
    <t>Pro</t>
  </si>
  <si>
    <t>BSE 30 SENSEX</t>
  </si>
  <si>
    <t>BSE SENSEX 50</t>
  </si>
  <si>
    <t>BSE BANKEX</t>
  </si>
  <si>
    <t>BSE OIL &amp; GAS INDEX</t>
  </si>
  <si>
    <t>BSE TECK INDEX</t>
  </si>
  <si>
    <t>BSE100</t>
  </si>
  <si>
    <t>HANG SENG Index Futures</t>
  </si>
  <si>
    <t>MICEX Index Futures</t>
  </si>
  <si>
    <t>FTSE/JSE Top 40 Futures</t>
  </si>
  <si>
    <t>IBOVESPA Futures</t>
  </si>
  <si>
    <t>NIFTY</t>
  </si>
  <si>
    <t>NIFTYIT</t>
  </si>
  <si>
    <t>BANKNIFTY</t>
  </si>
  <si>
    <t>FINNIFTY</t>
  </si>
  <si>
    <t>Currency Futures</t>
  </si>
  <si>
    <t>Currency  Options</t>
  </si>
  <si>
    <t>Open Interest at the end of  the Month</t>
  </si>
  <si>
    <t>No. of Contracts</t>
  </si>
  <si>
    <t xml:space="preserve">No. of Contracts </t>
  </si>
  <si>
    <t>Source: BSE</t>
  </si>
  <si>
    <t>No. of Trading  Days</t>
  </si>
  <si>
    <t>Currency Options</t>
  </si>
  <si>
    <t>Open Interest at the
end of Month</t>
  </si>
  <si>
    <t>Notes: 1. Trading Value :- For Futures, Value of contract = Traded Qty*Traded Price. 2. For Options, Value of contract = Traded Qty*(Strike Price+Traded Premium)</t>
  </si>
  <si>
    <t>Currency
Futures</t>
  </si>
  <si>
    <t>Open Interest as on last day of the month (in lots)</t>
  </si>
  <si>
    <t>USDINR</t>
  </si>
  <si>
    <t>EURINR</t>
  </si>
  <si>
    <t>GBPINR</t>
  </si>
  <si>
    <t>JPYINR</t>
  </si>
  <si>
    <t>EURUSD</t>
  </si>
  <si>
    <t>GBPUSD</t>
  </si>
  <si>
    <t>USDJPY</t>
  </si>
  <si>
    <t>Open Interest as on last day of the month ( in lots)</t>
  </si>
  <si>
    <t>Table 47:  Instrument-wise Turnover in Currency Derivative Segment of MSEI</t>
  </si>
  <si>
    <t>Open Interest as on last day of the month
(in lots)</t>
  </si>
  <si>
    <t>1 Month</t>
  </si>
  <si>
    <t>&gt; 3 Months</t>
  </si>
  <si>
    <t>Interest Rate Futures</t>
  </si>
  <si>
    <t>Open Interest at
the end of</t>
  </si>
  <si>
    <t>Interest RateFutures</t>
  </si>
  <si>
    <t xml:space="preserve">Open Interest at the end of </t>
  </si>
  <si>
    <t>Source: BSE, NSE and MSEI</t>
  </si>
  <si>
    <t>Physical Delivery Settlement</t>
  </si>
  <si>
    <t>MTM Settlement</t>
  </si>
  <si>
    <t>Source: NSE, BSE and MSEI</t>
  </si>
  <si>
    <t>Cumulative Net Investment (US $ mn.)</t>
  </si>
  <si>
    <t>Source: NSDL, CDSL</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</si>
  <si>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</si>
  <si>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</si>
  <si>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</si>
  <si>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</si>
  <si>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</si>
  <si>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</si>
  <si>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</si>
  <si>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</si>
  <si>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</si>
  <si>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</si>
  <si>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</si>
  <si>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</si>
  <si>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Source: Custodians.</t>
  </si>
  <si>
    <t>Gross Mobilisation</t>
  </si>
  <si>
    <t>Redemption</t>
  </si>
  <si>
    <t>Net Inflow/ Outflow</t>
  </si>
  <si>
    <t>Assets at the
End of
Period</t>
  </si>
  <si>
    <t>Pvt. Sector</t>
  </si>
  <si>
    <t>Public Sector</t>
  </si>
  <si>
    <t>Open</t>
  </si>
  <si>
    <t>Year/  Month</t>
  </si>
  <si>
    <t>Gross Purchases</t>
  </si>
  <si>
    <t>Gross Sales</t>
  </si>
  <si>
    <t>Net Purchases /Sales</t>
  </si>
  <si>
    <t>Net purchases /Sale</t>
  </si>
  <si>
    <t>Particulars</t>
  </si>
  <si>
    <t>No. of Clients</t>
  </si>
  <si>
    <t>Listed Equity</t>
  </si>
  <si>
    <t>Unlisted Equity</t>
  </si>
  <si>
    <t>Parameter</t>
  </si>
  <si>
    <t>Unit</t>
  </si>
  <si>
    <t>NSDL</t>
  </si>
  <si>
    <t>CDSL</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</si>
  <si>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</si>
  <si>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</si>
  <si>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</si>
  <si>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</si>
  <si>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</si>
  <si>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</si>
  <si>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</si>
  <si>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</si>
  <si>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</si>
  <si>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</si>
  <si>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</si>
  <si>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</si>
  <si>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</si>
  <si>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</si>
  <si>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</si>
  <si>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</si>
  <si>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</si>
  <si>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</si>
  <si>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t>Source: NSDL and CDSL.</t>
  </si>
  <si>
    <t>Companies Live</t>
  </si>
  <si>
    <t>DPs Live</t>
  </si>
  <si>
    <t>DPs
Locations</t>
  </si>
  <si>
    <t>Demat 
Quantity 
(million securities)</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</si>
  <si>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</si>
  <si>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</si>
  <si>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</si>
  <si>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</si>
  <si>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</si>
  <si>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</si>
  <si>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</si>
  <si>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</si>
  <si>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</si>
  <si>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</si>
  <si>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</si>
  <si>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</si>
  <si>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</si>
  <si>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</si>
  <si>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</si>
  <si>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</si>
  <si>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Exchanges</t>
  </si>
  <si>
    <t>Futures</t>
  </si>
  <si>
    <t>Options</t>
  </si>
  <si>
    <t>Agriculture</t>
  </si>
  <si>
    <t>Metals other than bullion</t>
  </si>
  <si>
    <t xml:space="preserve">Bullion </t>
  </si>
  <si>
    <t>Energy</t>
  </si>
  <si>
    <t>Gems and Stones</t>
  </si>
  <si>
    <t>Bullion</t>
  </si>
  <si>
    <t>Metal</t>
  </si>
  <si>
    <t>NCDEX</t>
  </si>
  <si>
    <t>Permitted for trading</t>
  </si>
  <si>
    <t>MCX</t>
  </si>
  <si>
    <t>Traded</t>
  </si>
  <si>
    <t>Source: MCX and NCDEX</t>
  </si>
  <si>
    <t>Metals</t>
  </si>
  <si>
    <t>Source: MCX</t>
  </si>
  <si>
    <t>Source: NCDEX</t>
  </si>
  <si>
    <t>No.of Trading days</t>
  </si>
  <si>
    <t>No. of contracts traded</t>
  </si>
  <si>
    <t xml:space="preserve">No. of contracts </t>
  </si>
  <si>
    <t>Open interest at the end of the period</t>
  </si>
  <si>
    <t>Gold</t>
  </si>
  <si>
    <t>Silver</t>
  </si>
  <si>
    <t>Aluminium</t>
  </si>
  <si>
    <t>Copper</t>
  </si>
  <si>
    <t>Lead</t>
  </si>
  <si>
    <t>Nickel</t>
  </si>
  <si>
    <t>Zinc</t>
  </si>
  <si>
    <t>Cotton</t>
  </si>
  <si>
    <t>CPO</t>
  </si>
  <si>
    <t>Kapas</t>
  </si>
  <si>
    <t>Mentha Oil</t>
  </si>
  <si>
    <t>Rubber</t>
  </si>
  <si>
    <t>Crude Oil</t>
  </si>
  <si>
    <t>iCOMDEX Metal</t>
  </si>
  <si>
    <t>Source : MCX</t>
  </si>
  <si>
    <t>Source :  RBI, FBIL,  MOSPI,  Ministry of Commerce &amp; Industry, Office of the Economic Adviser.</t>
  </si>
  <si>
    <t>Real estate investment trust (REITs)</t>
  </si>
  <si>
    <t>*In instances where offers have more than one objective, the issue is classified only under one of the same.</t>
  </si>
  <si>
    <t>Data is compiled based on offer closing date</t>
  </si>
  <si>
    <t>Amount 
( ₹   crore)</t>
  </si>
  <si>
    <t>Notes -</t>
  </si>
  <si>
    <t>From April 2020 onwards, data on IPO issues are categorised based on the listing date .</t>
  </si>
  <si>
    <t>Table 7:  Industry-wise Classification of Capital Raised through Public and Rights Issues (Equity)</t>
  </si>
  <si>
    <t>Airlines</t>
  </si>
  <si>
    <t>Automobiles</t>
  </si>
  <si>
    <t>Banks/FIs</t>
  </si>
  <si>
    <t>Cement/ Constructions</t>
  </si>
  <si>
    <t>Chemical</t>
  </si>
  <si>
    <t>Consumer Services</t>
  </si>
  <si>
    <t>Electronic Equipments/ Products</t>
  </si>
  <si>
    <t>Engineering</t>
  </si>
  <si>
    <t>Entertainment</t>
  </si>
  <si>
    <t>Finance</t>
  </si>
  <si>
    <t>Food processing</t>
  </si>
  <si>
    <t>Healthcare</t>
  </si>
  <si>
    <t>Hotels</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</si>
  <si>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</si>
  <si>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</si>
  <si>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</si>
  <si>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</si>
  <si>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</si>
  <si>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</si>
  <si>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</si>
  <si>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</si>
  <si>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</si>
  <si>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</si>
  <si>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</si>
  <si>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&gt;=₹500 crore</t>
  </si>
  <si>
    <t xml:space="preserve">  ≥ 100 crore -&lt;500 crore</t>
  </si>
  <si>
    <t xml:space="preserve">Notes: 1. The above data includes both "no. of issues" and "Amount" raised on conversion of convertible securities issued on QIP basis. 
</t>
  </si>
  <si>
    <r>
      <t>Table 16: Distribution of Turnover on Cash Segments of Stock Exchanges (</t>
    </r>
    <r>
      <rPr>
        <b/>
        <sz val="11"/>
        <color indexed="8"/>
        <rFont val="Rupee Foradian"/>
        <family val="2"/>
      </rPr>
      <t>`</t>
    </r>
    <r>
      <rPr>
        <b/>
        <sz val="11"/>
        <color indexed="8"/>
        <rFont val="Garamond"/>
        <family val="1"/>
      </rPr>
      <t>crore)</t>
    </r>
  </si>
  <si>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</si>
  <si>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</si>
  <si>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</si>
  <si>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</si>
  <si>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</si>
  <si>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</si>
  <si>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</si>
  <si>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5. The above is calculated for a month for the portfolio size of Rs. 5 lakh.  It is calculated for the current month.</t>
  </si>
  <si>
    <t>Average Trade Size (₹)</t>
  </si>
  <si>
    <t>Free Float
Market
Capitalisation
(₹ crore)</t>
  </si>
  <si>
    <t>Issued
Capital 
(₹ crore)</t>
  </si>
  <si>
    <t>Delivered Value   (₹ crore)</t>
  </si>
  <si>
    <t>Settlement Guarantee Fund (₹ crore)</t>
  </si>
  <si>
    <t>Delivered Value      (₹  crore)</t>
  </si>
  <si>
    <t>Turnover
(₹ crore)</t>
  </si>
  <si>
    <t>Open Interest at the end of Period</t>
  </si>
  <si>
    <t>Table 36: Settlement Statistics in Equity Derivatives Segment at BSE and NSE (₹ crore)</t>
  </si>
  <si>
    <t>Turnover Share (in Percentage)</t>
  </si>
  <si>
    <t>Value 
(₹ crore)</t>
  </si>
  <si>
    <t>Turnover
(₹  crore)</t>
  </si>
  <si>
    <t>Value
(₹  crore)</t>
  </si>
  <si>
    <t>Turnover (₹  crore)</t>
  </si>
  <si>
    <t>Table 44: Settlement Statistics of Currency Derivatives Segment (₹ crore)</t>
  </si>
  <si>
    <t>Turnover ( ₹  crore)</t>
  </si>
  <si>
    <t>Table 48: Maturity-wise Turnover in Currency Derivative Segment of BSE (₹ crore)</t>
  </si>
  <si>
    <t>2 Months</t>
  </si>
  <si>
    <t>3 Months</t>
  </si>
  <si>
    <t xml:space="preserve">2 Months   </t>
  </si>
  <si>
    <t>Table 49: Maturity-wise Turnover in Currency Derivative Segment of NSE  (₹ crore)</t>
  </si>
  <si>
    <t>Traded Value 
(₹ crore)</t>
  </si>
  <si>
    <t>Table 52: Settlement Statistics in Interest Rate Futures at BSE, NSE and MSEI (₹ crore)</t>
  </si>
  <si>
    <t>Table 50: Maturity-wise Turnover in Currency Derivative Segment of MSEI (₹ crore)</t>
  </si>
  <si>
    <t>Gross Purchase (₹ crore)</t>
  </si>
  <si>
    <t>Gross Sales (₹ crore)</t>
  </si>
  <si>
    <t>Net Investment  (₹ crore)</t>
  </si>
  <si>
    <t>Net Investment (US $ mn.)</t>
  </si>
  <si>
    <t>Amount (₹ crore)</t>
  </si>
  <si>
    <t xml:space="preserve">Notes:  </t>
  </si>
  <si>
    <t>Notional value of ODIs on Equity, Debt , Hybrid securities &amp; Derivatives (₹ crore)</t>
  </si>
  <si>
    <t>Notional value of ODIs on Equity Debt , Hybrid securities excluding Derivatives (₹ crore)</t>
  </si>
  <si>
    <t>Assets Under Custody of FPIs (₹ crore)</t>
  </si>
  <si>
    <t>Table 54: Notional Value of Offshore Derivative Instruments (ODIs) compared to Assets Under Custody (AUC) of FPIs (₹ crore)</t>
  </si>
  <si>
    <t>Sr. No.</t>
  </si>
  <si>
    <t>Scheme Category</t>
  </si>
  <si>
    <t xml:space="preserve">No. of schemes </t>
  </si>
  <si>
    <t xml:space="preserve">No. of Folios </t>
  </si>
  <si>
    <t>Funds mobilized  (₹ crore)</t>
  </si>
  <si>
    <t>Repurchase/ Redemptio  (₹ crore)</t>
  </si>
  <si>
    <t>Net Inflow (+ve)/ Outflow (-ve)   (₹ crore)</t>
  </si>
  <si>
    <t>Net Assets Under Management as on  March 31,2021(₹ crore)</t>
  </si>
  <si>
    <t xml:space="preserve">Funds mobilized  (₹ crore)
 </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</si>
  <si>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</si>
  <si>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</si>
  <si>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</si>
  <si>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</si>
  <si>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</si>
  <si>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</si>
  <si>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</si>
  <si>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</si>
  <si>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</si>
  <si>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</si>
  <si>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</si>
  <si>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</si>
  <si>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</si>
  <si>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</si>
  <si>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</si>
  <si>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</si>
  <si>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</si>
  <si>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</si>
  <si>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</si>
  <si>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</si>
  <si>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</si>
  <si>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</si>
  <si>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</si>
  <si>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</si>
  <si>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</si>
  <si>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</si>
  <si>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</si>
  <si>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</si>
  <si>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</si>
  <si>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</si>
  <si>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</si>
  <si>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</si>
  <si>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</si>
  <si>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III</t>
  </si>
  <si>
    <t>Hybrid Schemes</t>
  </si>
  <si>
    <t>Conservative Hybrid Fund</t>
  </si>
  <si>
    <t>Balanced Hybrid Fund/Aggressive Hybrid Fund</t>
  </si>
  <si>
    <t>Dynamic Asset Allocation/Balanced Advantage</t>
  </si>
  <si>
    <t>Multi Asset Allocation</t>
  </si>
  <si>
    <t>Arbitrage Fund</t>
  </si>
  <si>
    <t>Equity Savings Fund</t>
  </si>
  <si>
    <t>IV</t>
  </si>
  <si>
    <t>Solution Oriented  Schemes</t>
  </si>
  <si>
    <t>Retirement Fund</t>
  </si>
  <si>
    <t>Childrens' Fund</t>
  </si>
  <si>
    <t>V</t>
  </si>
  <si>
    <t>Other Schemes</t>
  </si>
  <si>
    <t>Index Funds</t>
  </si>
  <si>
    <t>GOLD ETFs</t>
  </si>
  <si>
    <t>Other ETFs</t>
  </si>
  <si>
    <t>Fund of funds investing overseas</t>
  </si>
  <si>
    <t>Total A-Open ended Schemes</t>
  </si>
  <si>
    <t>B</t>
  </si>
  <si>
    <t>Close  Ended Schemes</t>
  </si>
  <si>
    <t>i</t>
  </si>
  <si>
    <t>Fixed Term Plan</t>
  </si>
  <si>
    <t>ii</t>
  </si>
  <si>
    <t>Capital Protection Oriented  Schemes</t>
  </si>
  <si>
    <t>iii</t>
  </si>
  <si>
    <t xml:space="preserve">Infrastructure Debt Fund </t>
  </si>
  <si>
    <t>iv</t>
  </si>
  <si>
    <t>Other Debt</t>
  </si>
  <si>
    <t>Total B -Close ended Schemes</t>
  </si>
  <si>
    <t>C</t>
  </si>
  <si>
    <t>Interval Schemes</t>
  </si>
  <si>
    <t>Total C -Interval Schemes</t>
  </si>
  <si>
    <t>Grand Total (A+B+C)</t>
  </si>
  <si>
    <t>Fund of Funds Scheme (Domestic)</t>
  </si>
  <si>
    <t>1. No.of schemes also includes serial plans.</t>
  </si>
  <si>
    <t>2. Inter scheme investments are excluded from the above data</t>
  </si>
  <si>
    <t>Table 59: Assets Managed by Portfolio Managers</t>
  </si>
  <si>
    <t>Discretionary#</t>
  </si>
  <si>
    <t>Non-Discretionary</t>
  </si>
  <si>
    <t>Advisory</t>
  </si>
  <si>
    <t>Advisory**</t>
  </si>
  <si>
    <t>AUM (₹ crore)</t>
  </si>
  <si>
    <t>Plain Debt Listed</t>
  </si>
  <si>
    <t>Plain Debt Unlisted</t>
  </si>
  <si>
    <t>Structured Debt Listed</t>
  </si>
  <si>
    <t>Structured Debt Unlisted</t>
  </si>
  <si>
    <t>Derivatives- Equity</t>
  </si>
  <si>
    <t>Derivatives- Commodity</t>
  </si>
  <si>
    <t>Derivatives- Others</t>
  </si>
  <si>
    <t xml:space="preserve">1. **Value of Assets for which Advisory Services are being given. </t>
  </si>
  <si>
    <t>276*</t>
  </si>
  <si>
    <t>Demat Value (₹ crore)</t>
  </si>
  <si>
    <t>Demat Value  (₹ crore)</t>
  </si>
  <si>
    <t xml:space="preserve">Energy </t>
  </si>
  <si>
    <t>Indices</t>
  </si>
  <si>
    <t xml:space="preserve">Contracts floated </t>
  </si>
  <si>
    <t>ICEX</t>
  </si>
  <si>
    <t>Source: NCDEX, MCX, ICEX, BSE and NSE</t>
  </si>
  <si>
    <t xml:space="preserve"> </t>
  </si>
  <si>
    <t xml:space="preserve">MCX iCOMDEX </t>
  </si>
  <si>
    <t xml:space="preserve">NCDEX Nkrishi </t>
  </si>
  <si>
    <t>Total Futures</t>
  </si>
  <si>
    <t>Apr.21</t>
  </si>
  <si>
    <t>Year / 
Month</t>
  </si>
  <si>
    <t>Total Options</t>
  </si>
  <si>
    <t xml:space="preserve">Call Options </t>
  </si>
  <si>
    <t xml:space="preserve">Put Options </t>
  </si>
  <si>
    <r>
      <t>Notional Value 
(</t>
    </r>
    <r>
      <rPr>
        <sz val="10"/>
        <rFont val="Garamond"/>
        <family val="1"/>
      </rPr>
      <t>₹</t>
    </r>
    <r>
      <rPr>
        <b/>
        <sz val="10"/>
        <rFont val="Garamond"/>
        <family val="1"/>
      </rPr>
      <t xml:space="preserve"> crore)</t>
    </r>
  </si>
  <si>
    <t xml:space="preserve">Agriculture </t>
  </si>
  <si>
    <t xml:space="preserve">Agridex Index </t>
  </si>
  <si>
    <t xml:space="preserve">Call options </t>
  </si>
  <si>
    <t xml:space="preserve">Put options </t>
  </si>
  <si>
    <t>Open interest 
  at the end of the period</t>
  </si>
  <si>
    <r>
      <t>Notional Value
(</t>
    </r>
    <r>
      <rPr>
        <sz val="10"/>
        <rFont val="Garamond"/>
        <family val="1"/>
      </rPr>
      <t xml:space="preserve">₹ </t>
    </r>
    <r>
      <rPr>
        <b/>
        <sz val="10"/>
        <rFont val="Garamond"/>
        <family val="1"/>
      </rPr>
      <t>crore)</t>
    </r>
  </si>
  <si>
    <t xml:space="preserve">Metals </t>
  </si>
  <si>
    <t xml:space="preserve">Gems and Stones </t>
  </si>
  <si>
    <t xml:space="preserve">Total </t>
  </si>
  <si>
    <t>Source: ICEX</t>
  </si>
  <si>
    <t>No. of contracts</t>
  </si>
  <si>
    <r>
      <t>Notional Value 
(</t>
    </r>
    <r>
      <rPr>
        <sz val="12"/>
        <rFont val="Garamond"/>
        <family val="1"/>
      </rPr>
      <t>₹</t>
    </r>
    <r>
      <rPr>
        <b/>
        <sz val="12"/>
        <rFont val="Garamond"/>
        <family val="1"/>
      </rPr>
      <t xml:space="preserve"> crore)</t>
    </r>
  </si>
  <si>
    <t>Year</t>
  </si>
  <si>
    <t>VCPs/ Hedger</t>
  </si>
  <si>
    <t>Proprietary traders</t>
  </si>
  <si>
    <t>Domestic Financial institutional investors</t>
  </si>
  <si>
    <t>Farmers / FPOs</t>
  </si>
  <si>
    <t>Notes: 1  Turnover is based on the current Unique Client Code  classification as uploaded by the members of the exchanges for the respective commodities.</t>
  </si>
  <si>
    <t>Source: MCX, NCDEX, ICEX, BSE and NSE</t>
  </si>
  <si>
    <t>Exchange &amp; Segment</t>
  </si>
  <si>
    <t>Commodity Type</t>
  </si>
  <si>
    <t>MCX Futures</t>
  </si>
  <si>
    <t>Total for Bullion</t>
  </si>
  <si>
    <t>Base Metals</t>
  </si>
  <si>
    <t>Total for Base Metals</t>
  </si>
  <si>
    <t>Agri</t>
  </si>
  <si>
    <t>Total for Agri.</t>
  </si>
  <si>
    <t>Total for Energy</t>
  </si>
  <si>
    <t xml:space="preserve">iCOMDEX Bullion </t>
  </si>
  <si>
    <t>Total for Index Futures</t>
  </si>
  <si>
    <t>MCX Options</t>
  </si>
  <si>
    <t>Agri.</t>
  </si>
  <si>
    <t>Turmeric</t>
  </si>
  <si>
    <t>Steel Long</t>
  </si>
  <si>
    <t>Total for Metal</t>
  </si>
  <si>
    <t xml:space="preserve">Rubber </t>
  </si>
  <si>
    <t>NSE Futures</t>
  </si>
  <si>
    <t>Gold Mini</t>
  </si>
  <si>
    <t>NSE Options</t>
  </si>
  <si>
    <t>BSE Futures</t>
  </si>
  <si>
    <t>Gold M</t>
  </si>
  <si>
    <t>BSE Almond</t>
  </si>
  <si>
    <t>Cotton 34</t>
  </si>
  <si>
    <t xml:space="preserve">SUFIBLT           </t>
  </si>
  <si>
    <t>Total -BSE Futures</t>
  </si>
  <si>
    <t>BSE Options</t>
  </si>
  <si>
    <t>Silver KG</t>
  </si>
  <si>
    <t>Total -BSE Options</t>
  </si>
  <si>
    <t>1 Volume for Diamond 1 CT, 0.5CT &amp; 0.3CT are in cents and hence not included in volume ("000" tonnes)</t>
  </si>
  <si>
    <t>2 Conversion factors: Brent Crude Oil (1 Tonne = 7.33 Barrels)</t>
  </si>
  <si>
    <t>Table 74:  Macro Economic Indicators</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</si>
  <si>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</si>
  <si>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</si>
  <si>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</si>
  <si>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</si>
  <si>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</si>
  <si>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</si>
  <si>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</si>
  <si>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</si>
  <si>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</si>
  <si>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</si>
  <si>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4.90/5.50</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</si>
  <si>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</si>
  <si>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</si>
  <si>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</si>
  <si>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</si>
  <si>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</si>
  <si>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</si>
  <si>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</si>
  <si>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</si>
  <si>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</si>
  <si>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</si>
  <si>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</si>
  <si>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</si>
  <si>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</si>
  <si>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IX.  Index of Industrial Production (Base year 2011-12 = 100)</t>
  </si>
  <si>
    <t>General</t>
  </si>
  <si>
    <t>NA</t>
  </si>
  <si>
    <t>Mining</t>
  </si>
  <si>
    <t>Manufacturing</t>
  </si>
  <si>
    <t>Electricity</t>
  </si>
  <si>
    <t>X. External Sector Indicators (USD million)</t>
  </si>
  <si>
    <t xml:space="preserve">Exports </t>
  </si>
  <si>
    <t>Imports</t>
  </si>
  <si>
    <t>Trade Balance</t>
  </si>
  <si>
    <t xml:space="preserve">Notes: </t>
  </si>
  <si>
    <t>Data for CPI, WPI, IIP and External sector have been compiled based on available information.</t>
  </si>
  <si>
    <t xml:space="preserve">           </t>
  </si>
  <si>
    <t>Table 4: Trends in Open Offers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</si>
  <si>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</si>
  <si>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</si>
  <si>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</si>
  <si>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14: Ratings Assigned for Long-term Corporate Debt Securities (Maturity &gt;= 1 year)</t>
  </si>
  <si>
    <t>Table 16: Distribution of Turnover on Cash Segments of Exchanges</t>
  </si>
  <si>
    <t>Table 29: Daily Volatility of Major Indices</t>
  </si>
  <si>
    <t>Table 30: Percentage Share of Top ‘N’ Securities/Members in Turnover of Cash Segment</t>
  </si>
  <si>
    <t>Table 36: Settlement Statistics in Equity Derivatives Segment at BSE and NSE</t>
  </si>
  <si>
    <t xml:space="preserve">Table 44: Settlement Statistics of Currency Derivatives Segment </t>
  </si>
  <si>
    <t>Table 46: Instrument-wise Turnover in Currency Derivatives Segment  of NSE</t>
  </si>
  <si>
    <t>Table 48: Maturity-wise Turnover in Currency Derivative Segment of BSE</t>
  </si>
  <si>
    <t>Table 49: Maturity-wise Turnover in Currency Derivative Segment of NSE</t>
  </si>
  <si>
    <t xml:space="preserve">Table 50: Maturity-wise Turnover in Currency Derivative Segment of MSEI </t>
  </si>
  <si>
    <t>Table 52: Settlement Statistics in Interest Rate Futures at BSE, NSE and MSEI</t>
  </si>
  <si>
    <t>Table 54: Notional Value of Offshore Derivative Instruments (ODIs) Vs Assets Under Custody (AUC) of FPIs</t>
  </si>
  <si>
    <t>Face Value (₹ )</t>
  </si>
  <si>
    <t>Issue Price (₹ )</t>
  </si>
  <si>
    <t>Amount (₹  crore)</t>
  </si>
  <si>
    <t>Traded Value (₹ crore)</t>
  </si>
  <si>
    <t>The city-wise distribution of turnover is based on the cities uploaded in the UCC database of the Exchange for clientele trades and members registered office city for proprietary trades.</t>
  </si>
  <si>
    <t>7.30/8.80</t>
  </si>
  <si>
    <t>Amount 
( ₹ crore)</t>
  </si>
  <si>
    <t>Public Announcement Date</t>
  </si>
  <si>
    <t>Offer
 Price 
(₹ ) per share</t>
  </si>
  <si>
    <t>Offer Size (₹  crore)</t>
  </si>
  <si>
    <t>No. of Companies Permitted</t>
  </si>
  <si>
    <t xml:space="preserve">No. of companies Traded </t>
  </si>
  <si>
    <t>5. Impact Cost for Nifty 50 is for a portfolio of ₹50 lakh  and is weighted average impact cost.</t>
  </si>
  <si>
    <t>CURRENT STATISTICS</t>
  </si>
  <si>
    <t>Oct-21</t>
  </si>
  <si>
    <t>Table 4: Trends in Closed Offers under SEBI (Substantial Acquisition of Shares and Takeover) Regulations , 2011</t>
  </si>
  <si>
    <t>Fresh</t>
  </si>
  <si>
    <t>OFS</t>
  </si>
  <si>
    <t>Oversubscription (No.of Times)</t>
  </si>
  <si>
    <t>QIB</t>
  </si>
  <si>
    <t>NII</t>
  </si>
  <si>
    <t>RII</t>
  </si>
  <si>
    <t>Others, if any (Market Maker &amp; Reservation)</t>
  </si>
  <si>
    <t>Net offer to public (No.of Shares)</t>
  </si>
  <si>
    <t>OFS: Offer for Sale; QIB: Qualified Institutional Buyer; RII: Retail Individual Investor; NII: Non-Institutional Investor</t>
  </si>
  <si>
    <t>Amount Raised
 (₹ crore)</t>
  </si>
  <si>
    <t xml:space="preserve">Sub total - I </t>
  </si>
  <si>
    <t xml:space="preserve">Sub total - II </t>
  </si>
  <si>
    <t xml:space="preserve">Sub total - III </t>
  </si>
  <si>
    <t xml:space="preserve">Sub total - IV </t>
  </si>
  <si>
    <t xml:space="preserve">Sub total - V </t>
  </si>
  <si>
    <t>Sub total</t>
  </si>
  <si>
    <t>Client</t>
  </si>
  <si>
    <t>"Others" include Portfolio managers, partnership firms, trusts, depository receipt sssues, AIFs, FCCB, HUFs, Brokers etc.</t>
  </si>
  <si>
    <t>Category-wise (Equity)</t>
  </si>
  <si>
    <t>Issue-Type (Equity)</t>
  </si>
  <si>
    <t>Instrument-Wise (Equity and Debt)</t>
  </si>
  <si>
    <t>Total
(Equity+Debt)</t>
  </si>
  <si>
    <t>Notional value of ODIs on Equity, Debt &amp; Derivatives as % of  Assets Under Custody of FPIs</t>
  </si>
  <si>
    <t>Notional value of ODIs on Equity &amp; Debt  excluding Derivatives as % of  Assets Under Custody of FPIs</t>
  </si>
  <si>
    <t xml:space="preserve">Term Deposit Rate &gt; 1 year </t>
  </si>
  <si>
    <t xml:space="preserve">No. of Companies Traded </t>
  </si>
  <si>
    <t>Table 5 A: Consolidated Resource Mobilisation through Primary markets</t>
  </si>
  <si>
    <t>3. Since April 2018, both the equity and debt issues are categorised based on their respective closing dates. Prior to April 2018, the equity issues were classified based on opening date of the issue, while debt issues were classfied based on closing date of the issue.</t>
  </si>
  <si>
    <t>4. From April 2020 onwards, data on IPO issues are categorised based on the listing date .</t>
  </si>
  <si>
    <t>Table 5A: Consolidated Resource Mobilisation through Primary Market</t>
  </si>
  <si>
    <t>1. Values provided in ‘No. of contracts’ field is Volume in lots and Turnover values are notional value in ₹ crore.</t>
  </si>
  <si>
    <t xml:space="preserve">Note : Contract size for all diamond futures contract at ICEX is one cent. </t>
  </si>
  <si>
    <t>Foreign Participants</t>
  </si>
  <si>
    <t>2. Category of 'others' include clients which do not fall in specific categories mentioned above, clients registered such as retail, HUF, individual proprietary firms, partnership firms, public and private companies, body corporates, etc.</t>
  </si>
  <si>
    <t>iCOMDEX Energy</t>
  </si>
  <si>
    <t>Nov-21</t>
  </si>
  <si>
    <t>*Shares issued by the Company are partly paid up but the information is provided considering the same as fully paid up.</t>
  </si>
  <si>
    <t xml:space="preserve"> Net offer to Public = QIB (Including anchor) + RII + NII - ( Employee Reservation +  Shareholder Reservation + Market maker)</t>
  </si>
  <si>
    <t xml:space="preserve">Note: </t>
  </si>
  <si>
    <t>Allocation of Shares (No.)</t>
  </si>
  <si>
    <t>Physical Settlement</t>
  </si>
  <si>
    <t xml:space="preserve">3. Futures trading in copper in base metals of non-agri segment commenced at NSE on 22nd February, 2021. </t>
  </si>
  <si>
    <t>Table 57: Trends in Resource Mobilization by Mutual Funds (₹ crore)</t>
  </si>
  <si>
    <t>Table 58  Scheme-wise Statistics of Mutual Funds</t>
  </si>
  <si>
    <t>Table 59: Trends in Transactions on Stock Exchanges by Mutual Funds (₹ crore)</t>
  </si>
  <si>
    <t>Table 60: Assets Managed by Portfolio Managers</t>
  </si>
  <si>
    <t>Table 62: Progress of Dematerialisation at NSDL and CDSL (Listed and Unlisted Companies)</t>
  </si>
  <si>
    <t>iCOMDEX Bullion</t>
  </si>
  <si>
    <t>Note : 1. Natural Gas volume is in Trillion BTU and is not included in volume ("000 tonnes") of energy contracts.</t>
  </si>
  <si>
    <t xml:space="preserve">           2. Options includes both options on futures and goods.</t>
  </si>
  <si>
    <t>Table 65: Trends in commodity indices</t>
  </si>
  <si>
    <t xml:space="preserve">Table 66: Trends in commodity derivatives at MCX </t>
  </si>
  <si>
    <t xml:space="preserve">Table 67: Trends in commodity derivatives at NCDEX </t>
  </si>
  <si>
    <t xml:space="preserve">Table 69: Trends in commodity derivatives at BSE </t>
  </si>
  <si>
    <t>Table 70: Trends in commodity derivatives at NSE</t>
  </si>
  <si>
    <t>Table 71 : Participant-wise percentage share of turnover in commodity futures</t>
  </si>
  <si>
    <t>Table 72: Commodity-wise turnover and trading volume at MCX</t>
  </si>
  <si>
    <t>Premium Value (₹ )</t>
  </si>
  <si>
    <t>Modes of Fund Raising</t>
  </si>
  <si>
    <t>A. IPOs (Main Board)</t>
  </si>
  <si>
    <t>i) OFS Component</t>
  </si>
  <si>
    <t>ii) Fresh Capital Raising Component</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</si>
  <si>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</si>
  <si>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</si>
  <si>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</si>
  <si>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</si>
  <si>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</si>
  <si>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</si>
  <si>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</si>
  <si>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</si>
  <si>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</si>
  <si>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</si>
  <si>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</si>
  <si>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</si>
  <si>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</si>
  <si>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</si>
  <si>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</si>
  <si>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</si>
  <si>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</si>
  <si>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</si>
  <si>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</si>
  <si>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</si>
  <si>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Of the above, listed after private placement in EBP</t>
  </si>
  <si>
    <t>O. Fund mobilized through public issue in CBM</t>
  </si>
  <si>
    <t>P. Total fund Mobilized in CBM (N+O)</t>
  </si>
  <si>
    <t>Business trusts</t>
  </si>
  <si>
    <t>Q. Total funds mobilized by REITs</t>
  </si>
  <si>
    <t>i. Listed REITs</t>
  </si>
  <si>
    <t>ii. Unlisted REITs</t>
  </si>
  <si>
    <t>R. Total fund mobilized by InvITs#</t>
  </si>
  <si>
    <t>i. Listed InvITs</t>
  </si>
  <si>
    <t>ii. Unlisted InvITs</t>
  </si>
  <si>
    <t>S. Total fund mobilized by REITs &amp; InvITs (Q+R)**</t>
  </si>
  <si>
    <t>i. Listed</t>
  </si>
  <si>
    <t>ii. Unlisted</t>
  </si>
  <si>
    <t># Data includes Private and Public Listing</t>
  </si>
  <si>
    <t>B. IPO (SME)</t>
  </si>
  <si>
    <t>N. Fund mobilized through Private Placement in Corporate Bond Market (CBM)</t>
  </si>
  <si>
    <t xml:space="preserve">Table 5B: Capital Raised from the Primary Market through  Public and Rights Issues </t>
  </si>
  <si>
    <t>Equity Issues</t>
  </si>
  <si>
    <t>Discretionary</t>
  </si>
  <si>
    <t>3.  The above data is as per submissions made by PMS on the SI Portal.</t>
  </si>
  <si>
    <t>Table 5 B: Capital Raised from the Primary Market through  Public and Rights Issues (Equity and Debt)</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</si>
  <si>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</si>
  <si>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</si>
  <si>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</si>
  <si>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</si>
  <si>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61: Progress Report of NSDL &amp; CDSl as on end of Month (Listed Companies)</t>
  </si>
  <si>
    <t>Table 64: Number of Commodities Permitted and traded at Exchanges</t>
  </si>
  <si>
    <t>Table 65: Trends in Commodity Indices</t>
  </si>
  <si>
    <t>Table 66: Trends in Commodity Derivatives at MCX</t>
  </si>
  <si>
    <t>Table 67: Trends in Commodity Derivatives at NCDEX</t>
  </si>
  <si>
    <t>Table 68: Trends in Commodity Futures at ICEX</t>
  </si>
  <si>
    <t>Table 69: Trends in  Commodity Derivatives at BSE</t>
  </si>
  <si>
    <t>Table 70: Trends in Commodity Derivatives at NSE</t>
  </si>
  <si>
    <t>Table 71: Participant-wise percentage share of turnover in Commodity Futures</t>
  </si>
  <si>
    <t>Table 72: Commodity-wise Trading Volume and Turnover at MCX</t>
  </si>
  <si>
    <t>Table 73: Commodity-wise Trading Volume and Turnover at NCDEX</t>
  </si>
  <si>
    <t>Table 74: Commodity-wise Trading Volume and Turnover at ICEX, NSE and BSE</t>
  </si>
  <si>
    <t>Table 75: Macro Economic Indicators</t>
  </si>
  <si>
    <t>Table 56: Cumulative Sectoral  Investment of Foreign Venture Capital Investors (FVCI) (₹ crore)</t>
  </si>
  <si>
    <t>Sectors of Economy</t>
  </si>
  <si>
    <t>As at the end of</t>
  </si>
  <si>
    <t>Information technology</t>
  </si>
  <si>
    <t>Telecommunications</t>
  </si>
  <si>
    <t>Pharmaceuticals</t>
  </si>
  <si>
    <t>Biotechnology</t>
  </si>
  <si>
    <t>Media/ Entertainment</t>
  </si>
  <si>
    <t>Services Sector</t>
  </si>
  <si>
    <t>Industrial Products</t>
  </si>
  <si>
    <t xml:space="preserve">Real Estate </t>
  </si>
  <si>
    <t xml:space="preserve">Others </t>
  </si>
  <si>
    <t>5. Debt issues are classified based on closing date of the issue</t>
  </si>
  <si>
    <t>Notes: IPOs are classified based on listing date and public debt issues on the basis of closing date of the issue.</t>
  </si>
  <si>
    <t>Dec-21</t>
  </si>
  <si>
    <t>Weekly</t>
  </si>
  <si>
    <t>KOTAK MAH.BK</t>
  </si>
  <si>
    <t>LARSEN &amp; TOU</t>
  </si>
  <si>
    <t>ASIAN PAINTS</t>
  </si>
  <si>
    <t>INDUSIND BNK</t>
  </si>
  <si>
    <t>ULTRATECH CM</t>
  </si>
  <si>
    <t>7.25/8.80</t>
  </si>
  <si>
    <t>4.90/5.60</t>
  </si>
  <si>
    <t xml:space="preserve">I. GDP at Current prices for 2021-22 (₹ crore)#                         </t>
  </si>
  <si>
    <t>#First Advacne Estimates as per MOSPI press release dated Jan 07,2022</t>
  </si>
  <si>
    <t>^ cumulative figure value of the respective months.</t>
  </si>
  <si>
    <t>The weekly contracts for EUR-INR, GBP-INR and JPY-INR futures and options were introduced on December 7th, 2020 and the weekly USD-INR futures contracts were launched at NSE from October 11,2021, .</t>
  </si>
  <si>
    <t>* Data includes BSE SME Start-up ** includes funds raised through public issue, private placement, preferential issue, institutional placement, rights issue</t>
  </si>
  <si>
    <t>Jan-22</t>
  </si>
  <si>
    <t>Adani Ports and Special Economic Zone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</si>
  <si>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</si>
  <si>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</si>
  <si>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</si>
  <si>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</si>
  <si>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</si>
  <si>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</si>
  <si>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</si>
  <si>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</si>
  <si>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</si>
  <si>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</si>
  <si>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</si>
  <si>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</si>
  <si>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</si>
  <si>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</si>
  <si>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</si>
  <si>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</si>
  <si>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</si>
  <si>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</si>
  <si>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</si>
  <si>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</si>
  <si>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Housing Development Finance Corporation Ltd.</t>
  </si>
  <si>
    <t>ICICI Bank Ltd.</t>
  </si>
  <si>
    <t>ITC Ltd.</t>
  </si>
  <si>
    <t>IndusInd Bank Ltd.</t>
  </si>
  <si>
    <t>Infosys Ltd.</t>
  </si>
  <si>
    <t>JSW Steel Ltd.</t>
  </si>
  <si>
    <t>Kotak Mahindra Bank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</si>
  <si>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</si>
  <si>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</si>
  <si>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</si>
  <si>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</si>
  <si>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</si>
  <si>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</si>
  <si>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</si>
  <si>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</si>
  <si>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</si>
  <si>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Shree Cement Ltd.</t>
  </si>
  <si>
    <t>State Bank of India</t>
  </si>
  <si>
    <t>Sun Pharmaceutical Industries Ltd.</t>
  </si>
  <si>
    <t>Tata Consultancy Services Ltd.</t>
  </si>
  <si>
    <t>Tata Consumer Products Ltd.</t>
  </si>
  <si>
    <t>Tata Motors Ltd.</t>
  </si>
  <si>
    <t>Tata Steel Ltd.</t>
  </si>
  <si>
    <t>Tech Mahindra Ltd.</t>
  </si>
  <si>
    <t>Titan Company Ltd.</t>
  </si>
  <si>
    <t>UPL Ltd.</t>
  </si>
  <si>
    <t>UltraTech Cement Ltd.</t>
  </si>
  <si>
    <t>Wipro Ltd.</t>
  </si>
  <si>
    <t>%
Change during the year</t>
  </si>
  <si>
    <t>%
Change during the month</t>
  </si>
  <si>
    <t># Details of no. of companies in "permitted to trade" category which are active.</t>
  </si>
  <si>
    <t>Adani Ports and Special Economic Zone Limited</t>
  </si>
  <si>
    <t>Asian Paints Limited</t>
  </si>
  <si>
    <t>Axis Bank Limited</t>
  </si>
  <si>
    <t>Bajaj Auto Limited</t>
  </si>
  <si>
    <t>Bajaj Finserv Limited</t>
  </si>
  <si>
    <t>Bajaj Finance Limited</t>
  </si>
  <si>
    <t>Bharti Airtel Limited</t>
  </si>
  <si>
    <t>Britannia Industries Limited</t>
  </si>
  <si>
    <t>Cipla Limited</t>
  </si>
  <si>
    <t>Dr. Reddy's Laboratories Limited</t>
  </si>
  <si>
    <t>Grasim Industries Limited</t>
  </si>
  <si>
    <t>HCL Technologies Limited</t>
  </si>
  <si>
    <t>Housing Development Finance Corporation Limited</t>
  </si>
  <si>
    <t>HDFC Bank Limited</t>
  </si>
  <si>
    <t>HDFC Life Insurance Company Limited</t>
  </si>
  <si>
    <t>Hindalco Industries Limited</t>
  </si>
  <si>
    <t>Hindustan Unilever Limited</t>
  </si>
  <si>
    <t>ICICI Bank Limited</t>
  </si>
  <si>
    <t>IndusInd Bank Limited</t>
  </si>
  <si>
    <t>Infosys Limited</t>
  </si>
  <si>
    <t>ITC Limited</t>
  </si>
  <si>
    <t>JSW Steel Limited</t>
  </si>
  <si>
    <t>Kotak Mahindra Bank Limited</t>
  </si>
  <si>
    <t>Larsen &amp; Toubro Limited</t>
  </si>
  <si>
    <t>Mahindra &amp; Mahindra Limited</t>
  </si>
  <si>
    <t>Maruti Suzuki India Limited</t>
  </si>
  <si>
    <t>Nestle India Ltd</t>
  </si>
  <si>
    <t>NTPC Limited</t>
  </si>
  <si>
    <t>Oil &amp; Natural Gas Corporation Limited</t>
  </si>
  <si>
    <t>Power Grid Corporation of India Limited</t>
  </si>
  <si>
    <t>Reliance Industries Limited</t>
  </si>
  <si>
    <t>Sun Pharmaceuticals Industries Limited</t>
  </si>
  <si>
    <t>Tata Motors Limited</t>
  </si>
  <si>
    <t>Tata Steel Limited</t>
  </si>
  <si>
    <t>Tata Consultancy Services Limited</t>
  </si>
  <si>
    <t>Tech Mahindra Limited</t>
  </si>
  <si>
    <t>Titan Company Limited</t>
  </si>
  <si>
    <t>UltraTech Cement Limited</t>
  </si>
  <si>
    <t>Wipro Limited</t>
  </si>
  <si>
    <t>5.00/5.60</t>
  </si>
  <si>
    <t>Consumer Price Index (2012 =100) Rate (in per cent) (Y-o-Y)</t>
  </si>
  <si>
    <t>III. Gross Capital Formation at current prices as a per cent of GDP at current market prices in 2020-21*</t>
  </si>
  <si>
    <t>II. Gross Saving as a per cent of Gross National Disposable Income at current market prices in 2020-21*</t>
  </si>
  <si>
    <t>Table 15: Review of Accepted Ratings of Corporate Debt Securities (Maturity &gt;= 1 year)</t>
  </si>
  <si>
    <t>Amount
(Rs.crore)</t>
  </si>
  <si>
    <t>No. of Issues</t>
  </si>
  <si>
    <t>Table 61: Progress Report of NSDL &amp; CDSL  (Listed Companies)</t>
  </si>
  <si>
    <t>Table 64: Number of commodities permitted and traded at exchanges during the month</t>
  </si>
  <si>
    <t># Average during the period.</t>
  </si>
  <si>
    <r>
      <t>Turnover 
(</t>
    </r>
    <r>
      <rPr>
        <sz val="10"/>
        <color theme="1"/>
        <rFont val="Rupee Foradian"/>
        <family val="2"/>
      </rPr>
      <t>₹</t>
    </r>
    <r>
      <rPr>
        <b/>
        <sz val="10"/>
        <color theme="1"/>
        <rFont val="Rupee Foradian"/>
        <family val="2"/>
      </rPr>
      <t xml:space="preserve"> </t>
    </r>
    <r>
      <rPr>
        <b/>
        <sz val="10"/>
        <color theme="1"/>
        <rFont val="Garamond"/>
        <family val="1"/>
      </rPr>
      <t>crore)</t>
    </r>
  </si>
  <si>
    <r>
      <t>Turnover 
(</t>
    </r>
    <r>
      <rPr>
        <sz val="10"/>
        <color theme="1"/>
        <rFont val="Garamond"/>
        <family val="1"/>
      </rPr>
      <t xml:space="preserve">₹ </t>
    </r>
    <r>
      <rPr>
        <b/>
        <sz val="10"/>
        <color theme="1"/>
        <rFont val="Garamond"/>
        <family val="1"/>
      </rPr>
      <t>crore)</t>
    </r>
  </si>
  <si>
    <r>
      <t>Value
(</t>
    </r>
    <r>
      <rPr>
        <sz val="10"/>
        <color theme="1"/>
        <rFont val="Rupee Foradian"/>
        <family val="2"/>
      </rPr>
      <t>₹</t>
    </r>
    <r>
      <rPr>
        <b/>
        <sz val="10"/>
        <color theme="1"/>
        <rFont val="Rupee Foradian"/>
        <family val="2"/>
      </rPr>
      <t xml:space="preserve"> </t>
    </r>
    <r>
      <rPr>
        <b/>
        <sz val="10"/>
        <color theme="1"/>
        <rFont val="Garamond"/>
        <family val="1"/>
      </rPr>
      <t>crore)</t>
    </r>
  </si>
  <si>
    <t>2. Values provided for ‘Open interest’ are inclusive of both call and put option.</t>
  </si>
  <si>
    <r>
      <t>Turnover 
(</t>
    </r>
    <r>
      <rPr>
        <sz val="10"/>
        <color theme="1"/>
        <rFont val="Rupee Foradian"/>
        <family val="2"/>
      </rPr>
      <t xml:space="preserve">₹ </t>
    </r>
    <r>
      <rPr>
        <b/>
        <sz val="10"/>
        <color theme="1"/>
        <rFont val="Garamond"/>
        <family val="1"/>
      </rPr>
      <t>crore)</t>
    </r>
  </si>
  <si>
    <t xml:space="preserve"> 2. Option contracts were launched at BSE from June 2020.</t>
  </si>
  <si>
    <t>Note: 1. Conversion factors: Brent Crude Oil (1 Tonne = 7.33 Barrels)</t>
  </si>
  <si>
    <r>
      <t>Value
(</t>
    </r>
    <r>
      <rPr>
        <sz val="10"/>
        <color theme="1"/>
        <rFont val="Rupee Foradian"/>
        <family val="2"/>
      </rPr>
      <t>₹</t>
    </r>
    <r>
      <rPr>
        <b/>
        <sz val="10"/>
        <color theme="1"/>
        <rFont val="Garamond"/>
        <family val="1"/>
      </rPr>
      <t>crore)</t>
    </r>
  </si>
  <si>
    <r>
      <t>Turnover 
(</t>
    </r>
    <r>
      <rPr>
        <sz val="10"/>
        <color theme="1"/>
        <rFont val="Rupee Foradian"/>
        <family val="2"/>
      </rPr>
      <t>₹</t>
    </r>
    <r>
      <rPr>
        <b/>
        <sz val="10"/>
        <color theme="1"/>
        <rFont val="Garamond"/>
        <family val="1"/>
      </rPr>
      <t>crore)</t>
    </r>
  </si>
  <si>
    <t>2. Futures trading in Agri. segment of NSE commenced from 1st Dec. 2020</t>
  </si>
  <si>
    <t>Note: 1.Option contracts were launched at NSE from June 2020.</t>
  </si>
  <si>
    <r>
      <t>Turnover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</si>
  <si>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Garamond"/>
        <family val="1"/>
      </rPr>
      <t xml:space="preserve">₹ </t>
    </r>
    <r>
      <rPr>
        <b/>
        <sz val="12"/>
        <color theme="1"/>
        <rFont val="Garamond"/>
        <family val="1"/>
      </rPr>
      <t>crore)</t>
    </r>
  </si>
  <si>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</si>
  <si>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Rupee Foradian"/>
        <family val="2"/>
      </rPr>
      <t xml:space="preserve">₹ </t>
    </r>
    <r>
      <rPr>
        <b/>
        <sz val="12"/>
        <color theme="1"/>
        <rFont val="Garamond"/>
        <family val="1"/>
      </rPr>
      <t>crore)</t>
    </r>
  </si>
  <si>
    <t>3. Data for financial year is average of the monthly share.</t>
  </si>
  <si>
    <t>Total Turnover (Rs. Crore) *</t>
  </si>
  <si>
    <t>3. Average Daily OI and Values of Contract have been derived by taking the sum of end of day OI and then dividing by no. of trading days during the month</t>
  </si>
  <si>
    <t>2. Closing prices have been considered for the most active contract at the end of month</t>
  </si>
  <si>
    <t>1. Options includes both 'options on futures' and 'options on goods'</t>
  </si>
  <si>
    <t>Note:</t>
  </si>
  <si>
    <t>Total MCX Options</t>
  </si>
  <si>
    <t>₹/ mmBtu</t>
  </si>
  <si>
    <t>1250 mmBtu</t>
  </si>
  <si>
    <t xml:space="preserve">Natural Gas </t>
  </si>
  <si>
    <t>₹/ Barrel</t>
  </si>
  <si>
    <t>100 barrels</t>
  </si>
  <si>
    <t>₹/ 1KG</t>
  </si>
  <si>
    <t>5 MT</t>
  </si>
  <si>
    <t>1.5 MT</t>
  </si>
  <si>
    <t>2.5 MT</t>
  </si>
  <si>
    <t>5 'KGs</t>
  </si>
  <si>
    <t>Silver Mini</t>
  </si>
  <si>
    <t>30 'KGs</t>
  </si>
  <si>
    <t>₹/10 grams</t>
  </si>
  <si>
    <t>100 'Grams</t>
  </si>
  <si>
    <t>1 'KG</t>
  </si>
  <si>
    <t>Total MCX Futures</t>
  </si>
  <si>
    <t>₹/ Unit</t>
  </si>
  <si>
    <t>₹/100 KG</t>
  </si>
  <si>
    <t>1 MT</t>
  </si>
  <si>
    <t>₹/20 KG</t>
  </si>
  <si>
    <t>4 MT</t>
  </si>
  <si>
    <t>₹/ KG</t>
  </si>
  <si>
    <t>360 KGs</t>
  </si>
  <si>
    <t>₹/10 KG</t>
  </si>
  <si>
    <t>10 MT</t>
  </si>
  <si>
    <t>₹/ 1Bale</t>
  </si>
  <si>
    <t>25 'Bales (170 kg/ Bale)</t>
  </si>
  <si>
    <t>1 'KGs</t>
  </si>
  <si>
    <t>Silver Micro</t>
  </si>
  <si>
    <t>₹/1 grams</t>
  </si>
  <si>
    <t>1 'Gram</t>
  </si>
  <si>
    <t>Gold Petals</t>
  </si>
  <si>
    <t>₹/8 grams</t>
  </si>
  <si>
    <t>8 'Grams</t>
  </si>
  <si>
    <t>Gold Gunia</t>
  </si>
  <si>
    <t>Values of Contracts (Rs Crore)</t>
  </si>
  <si>
    <t>No of Contracts</t>
  </si>
  <si>
    <t>Close Price</t>
  </si>
  <si>
    <t>Quotation</t>
  </si>
  <si>
    <t>Value (₹ crore)</t>
  </si>
  <si>
    <t>Contract Size</t>
  </si>
  <si>
    <t>Name of the Commodity Contract</t>
  </si>
  <si>
    <t>₹/ Quintal</t>
  </si>
  <si>
    <t>₹/ MT</t>
  </si>
  <si>
    <t>Name of the Commodity contract</t>
  </si>
  <si>
    <t>4. Closing price of the month is for futures contract traded as on last trading day of the month. Closing price as on Dec-21 and Jan-22 is for FUTBLNGOLDM04-FEB-2022 and FUTBLNGOLDM04-MAR-2022 respectively.</t>
  </si>
  <si>
    <t>100 Grams</t>
  </si>
  <si>
    <t>1 KG</t>
  </si>
  <si>
    <t>30 Kg</t>
  </si>
  <si>
    <t>₹/ Bale</t>
  </si>
  <si>
    <t>25 Bales</t>
  </si>
  <si>
    <t>1000 KGs</t>
  </si>
  <si>
    <t>Total -NSE Options</t>
  </si>
  <si>
    <t>Total -NSE Futures</t>
  </si>
  <si>
    <t>₹/10 KGs</t>
  </si>
  <si>
    <t>Crude Degummed  Soybean Oil </t>
  </si>
  <si>
    <t>₹/ gram</t>
  </si>
  <si>
    <t>1Gram</t>
  </si>
  <si>
    <t>Gold 1G</t>
  </si>
  <si>
    <t>Total - ICEX Futures</t>
  </si>
  <si>
    <t xml:space="preserve">HDFC        </t>
  </si>
  <si>
    <t xml:space="preserve">BAJFINANCE  </t>
  </si>
  <si>
    <t xml:space="preserve">STATE BANK  </t>
  </si>
  <si>
    <t xml:space="preserve">TITAN       </t>
  </si>
  <si>
    <t xml:space="preserve">DR.REDDY'S  </t>
  </si>
  <si>
    <t xml:space="preserve">HDFC BANK   </t>
  </si>
  <si>
    <t xml:space="preserve">INFOSYS LTD </t>
  </si>
  <si>
    <t xml:space="preserve">RELIANCE    </t>
  </si>
  <si>
    <t xml:space="preserve">TATA STEEL  </t>
  </si>
  <si>
    <t xml:space="preserve">MAH &amp; MAH   </t>
  </si>
  <si>
    <t xml:space="preserve">HIND UNI LT </t>
  </si>
  <si>
    <t xml:space="preserve">NESTLE (I)  </t>
  </si>
  <si>
    <t xml:space="preserve">ITC LTD.    </t>
  </si>
  <si>
    <t xml:space="preserve">WIPRO LTD.  </t>
  </si>
  <si>
    <t xml:space="preserve">SUN PHARMA. </t>
  </si>
  <si>
    <t xml:space="preserve">ICICI BANK  </t>
  </si>
  <si>
    <t xml:space="preserve">AXIS BANK   </t>
  </si>
  <si>
    <t xml:space="preserve">HCL TECHNO  </t>
  </si>
  <si>
    <t xml:space="preserve">BHARTI ARTL </t>
  </si>
  <si>
    <t xml:space="preserve">MARUTISUZUK </t>
  </si>
  <si>
    <t xml:space="preserve">TCS LTD.    </t>
  </si>
  <si>
    <t xml:space="preserve">NTPC LTD    </t>
  </si>
  <si>
    <t xml:space="preserve">TECH MAH    </t>
  </si>
  <si>
    <t xml:space="preserve">POWER GRID  </t>
  </si>
  <si>
    <t xml:space="preserve">BAJAJ FINSE </t>
  </si>
  <si>
    <t xml:space="preserve"> 1. Beta &amp; R2 are calculated for the trailing 12 months .Beta measures the  degree to which any portfolio of stocks is affected as compared to the effect on the market as a whole.</t>
  </si>
  <si>
    <t>FPOs by SMEs</t>
  </si>
  <si>
    <t>New Issues listed at SME Platform</t>
  </si>
  <si>
    <t>SME IPOs</t>
  </si>
  <si>
    <t>IPOs of Start-ups</t>
  </si>
  <si>
    <t>Table 6: Resource Mobilisation by SMEs through Equity Issues</t>
  </si>
  <si>
    <t>Table 6:  Resource Moblisiation by SMEs through Equity Issues</t>
  </si>
  <si>
    <t>Common#</t>
  </si>
  <si>
    <t>#Listed at any two or three exchanges.</t>
  </si>
  <si>
    <t>-</t>
  </si>
  <si>
    <t>Feb-22</t>
  </si>
  <si>
    <t>57013#</t>
  </si>
  <si>
    <t>#20868 branches activated in Feb 2022</t>
  </si>
  <si>
    <t>Bhubaneshwar</t>
  </si>
  <si>
    <t>Sr.No</t>
  </si>
  <si>
    <t>Symbol</t>
  </si>
  <si>
    <t>Barley</t>
  </si>
  <si>
    <t>BARLEYJPR</t>
  </si>
  <si>
    <t>Bajra</t>
  </si>
  <si>
    <t>BAJRA</t>
  </si>
  <si>
    <t>Castorseed</t>
  </si>
  <si>
    <t>CASTOR</t>
  </si>
  <si>
    <t>Chana</t>
  </si>
  <si>
    <t>CHANA</t>
  </si>
  <si>
    <t>Cotton seed oil cake</t>
  </si>
  <si>
    <t>COCUDAKL</t>
  </si>
  <si>
    <t>Coriander</t>
  </si>
  <si>
    <t>DHANIYA</t>
  </si>
  <si>
    <t>Guargum</t>
  </si>
  <si>
    <t>GUARGUM5</t>
  </si>
  <si>
    <t>Guar seed</t>
  </si>
  <si>
    <t>GUARSEED10</t>
  </si>
  <si>
    <t>Gur</t>
  </si>
  <si>
    <t>GUR</t>
  </si>
  <si>
    <t>₹/ 40KG</t>
  </si>
  <si>
    <t>Jeera</t>
  </si>
  <si>
    <t>JEERAUNJHA</t>
  </si>
  <si>
    <t>3 MT</t>
  </si>
  <si>
    <t>KAPAS</t>
  </si>
  <si>
    <t>₹/ 20KG</t>
  </si>
  <si>
    <t>Maize</t>
  </si>
  <si>
    <t>MAIZE</t>
  </si>
  <si>
    <t>RM seed</t>
  </si>
  <si>
    <t>RMSEED</t>
  </si>
  <si>
    <t>Soy bean</t>
  </si>
  <si>
    <t>SYBEANIDR</t>
  </si>
  <si>
    <t>Refined Soy Oil</t>
  </si>
  <si>
    <t>SYOREF</t>
  </si>
  <si>
    <t>₹/ 10 KG</t>
  </si>
  <si>
    <t>TMCFGRNZM</t>
  </si>
  <si>
    <t>Wheat</t>
  </si>
  <si>
    <t>WHEATFAQ</t>
  </si>
  <si>
    <t>STEEL</t>
  </si>
  <si>
    <t>Index</t>
  </si>
  <si>
    <t>AGRIDEX</t>
  </si>
  <si>
    <t>GUAREX</t>
  </si>
  <si>
    <t>SOYDEX</t>
  </si>
  <si>
    <t>Total Index Futures</t>
  </si>
  <si>
    <t>Total NCDEX Futures</t>
  </si>
  <si>
    <t>Guarseed</t>
  </si>
  <si>
    <t>Soybean</t>
  </si>
  <si>
    <t>RM Seed</t>
  </si>
  <si>
    <t>Total NCDEX Options</t>
  </si>
  <si>
    <t xml:space="preserve">Table 73: Commodity-wise turnover and trading volume at NCDEX </t>
  </si>
  <si>
    <t>Table 2: Company-wise Capital Raised through Public and Rights Issues (Equity) during March 2022</t>
  </si>
  <si>
    <t>Table 3: Offers closed during March 2022 under SEBI (SAST), 2011</t>
  </si>
  <si>
    <t>Table 24: Component Stocks: S&amp;P BSE Sensex (March 2022)</t>
  </si>
  <si>
    <t>Table 25: Component Stocks: Nifty 50 Index (March 2022)</t>
  </si>
  <si>
    <t>Table 26: Component Stock: SX 40 Index (March 2022)</t>
  </si>
  <si>
    <t>Table 63: Depository Statistics as on March 31,2022</t>
  </si>
  <si>
    <t>$ indicates as on March 31,2022</t>
  </si>
  <si>
    <t>Mar-22</t>
  </si>
  <si>
    <t>$ indicates upto March 31,2022</t>
  </si>
  <si>
    <t>mMar-22</t>
  </si>
  <si>
    <t>$ indicates  upto March 31,2022</t>
  </si>
  <si>
    <t>$ indicates  upto March 31 ,2022</t>
  </si>
  <si>
    <t>$ indicates upto March 31 ,2022</t>
  </si>
  <si>
    <t>Table 24: Component Stocks: S&amp;P BSE Sensex during March 2022</t>
  </si>
  <si>
    <t>Table 25: Component Stocks: Nifty 50 Index during March 2022</t>
  </si>
  <si>
    <t>Table 26: Component Stocks: SX40 Index during March 2022</t>
  </si>
  <si>
    <t>M,ar-22</t>
  </si>
  <si>
    <t>$ indicates upto  March 31,2022</t>
  </si>
  <si>
    <t>2. #Of the March 2022 AUM, Rs. 15,26,047 crore are contributed by funds from EPFO/PFs.</t>
  </si>
  <si>
    <t>2. Of the March 2022 AUM,  Rs.17,49,240 crore are contributed by funds from EPFO/PFs.</t>
  </si>
  <si>
    <t>$ Indicates upto March 31,2022</t>
  </si>
  <si>
    <t>* First Revised Estimates as per MOSPI press release dated Mar. 31, 2022</t>
  </si>
  <si>
    <t>Table 3: Offers closed during March 2022 under SEBI (Substantial Acquisition of Shares and Takeover) Regulations , 2011</t>
  </si>
  <si>
    <t>No. of schemes as on  March 31,2022</t>
  </si>
  <si>
    <t>No. of folios as on March 31,2022</t>
  </si>
  <si>
    <t>Net Assets Under Management as on March 31,2022 (₹ crore)</t>
  </si>
  <si>
    <t xml:space="preserve">Average Net Assets under Management for   March 31,2022
</t>
  </si>
  <si>
    <t>No. of segregated portfolios created as on March 31,2022</t>
  </si>
  <si>
    <t>Net Assets Under Management in segregated portfolios as on March 31,2022
 (₹ crore)</t>
  </si>
  <si>
    <t>Rights Issue</t>
  </si>
  <si>
    <t>8,12,000</t>
  </si>
  <si>
    <t>BSE SME IPO</t>
  </si>
  <si>
    <t>64,95,000</t>
  </si>
  <si>
    <t>NSE SME IPO</t>
  </si>
  <si>
    <t>56,70,303</t>
  </si>
  <si>
    <t>3,32,44,650</t>
  </si>
  <si>
    <t>9,63,60,000</t>
  </si>
  <si>
    <t>26.43</t>
  </si>
  <si>
    <t>1.36</t>
  </si>
  <si>
    <t>2.55</t>
  </si>
  <si>
    <t>1.58</t>
  </si>
  <si>
    <t>*Wardwizard Innovations and Mobility Ltd.</t>
  </si>
  <si>
    <t>Veer Global Infraconstruction Ltd.</t>
  </si>
  <si>
    <t>Ekennis Software Service Ltd.</t>
  </si>
  <si>
    <t>Joonktollee Tea &amp; Industries Ltd.</t>
  </si>
  <si>
    <t>*Vidli Restaurants Ltd.</t>
  </si>
  <si>
    <t>Shigan Quantum Technologies Ltd.</t>
  </si>
  <si>
    <t>Sp Refractories Ltd.</t>
  </si>
  <si>
    <t>Cool Caps Industries Ltd.</t>
  </si>
  <si>
    <t>Bhatia Colour Chem Ltd.</t>
  </si>
  <si>
    <t>KN Agri Resources Ltd.</t>
  </si>
  <si>
    <t>Swaraj Suiting Ltd.</t>
  </si>
  <si>
    <t>Achyut Healthcare Ltd.</t>
  </si>
  <si>
    <t>Evoq Remedies Ltd.</t>
  </si>
  <si>
    <t>Empyrean Cashews Ltd.</t>
  </si>
  <si>
    <t>*Tilak Ventures Ltd.</t>
  </si>
  <si>
    <t>Wockhardt Ltd.</t>
  </si>
  <si>
    <t>55.81  </t>
  </si>
  <si>
    <t xml:space="preserve">Luxembourg Investment Company 428 S.à r.l., Luxembourg Investment Company 426 S.à r.l, Clariant AG, Heubach Holding GmbH &amp; Mr. Ravi Kapoor </t>
  </si>
  <si>
    <t>Acquirers/PACs</t>
  </si>
  <si>
    <t>Clariant Chemicals (India) Ltd.</t>
  </si>
  <si>
    <t>Krishna Ventures Ltd.</t>
  </si>
  <si>
    <t>This data is compiled on the basis of reports submitted to SEBI by custodians.</t>
  </si>
  <si>
    <t>Value Settled during the month*</t>
  </si>
  <si>
    <t>Notes : 1. For CDSL, the current and historical data of Companies Live has been revised to exclude MF schemes count. 2. The Companies Live figure  includes only the number of mutual fund companies and not the mutual fund schemes.3. DPs live does not include live connected Branch DPs. 4. DPs Locations represents the total service centres.</t>
  </si>
  <si>
    <t>Notes: 1. Shares includes only equity shares. 2. Securities include common equity shares, preference shares, debenture, MF units, etc. 3. No. of days taken for calculating Daily Average is 20 days for Mar-22 and Feb -22 and 21 days for Mar-21  4. Quantity and value of shares mentioned are single sided. 5. #Source for listed securities information: Issuer/ NSE/BSE. 5. No.of DPs at NSDL includes 17 which are under closure/termiantion process.</t>
  </si>
  <si>
    <t>Note: The categories included in Others are Preference Shares, Mutual Fund Trace Units, IDRs, AIF,Warrants, PTCs, Treasury Bills, Postal Savings Certificate,CPs, CDs and Government Securities. Valuation (*) is based on last traded price on or before 31/03/2022(Listed) / Face Value(Unlisted). Quanttity and value settled does not include settlement details of Warehouse receipts/commodities.</t>
  </si>
  <si>
    <t>Notes: 1. Amount for public debt issue for last two months is provisional and may get updated 
2.. Equity public issues also include issues listed on SME platform.</t>
  </si>
  <si>
    <t>No. of Companies Traded#</t>
  </si>
  <si>
    <t>#Data for No. of companies traded includes Government securities, Corporate bonds, REITs, InvITs, NSE listed companies as well as “Permitted to Trade” companies but excludes ETFs &amp; Mutual Funds</t>
  </si>
  <si>
    <t>Apollo Hospitals Enterprise Ltd.</t>
  </si>
  <si>
    <t>Table 45: Instrument-wise Turnover in Currency Derivatives Segment of BSE</t>
  </si>
  <si>
    <t>$ indicates upto March,2022</t>
  </si>
  <si>
    <t>2021-22 (Till March 2022)</t>
  </si>
  <si>
    <t>NSDL (at the end of the period)</t>
  </si>
  <si>
    <t>CDSL (at the end of the period)</t>
  </si>
  <si>
    <t>Mr. Neeraj Gupta, Mr. Gaurav Jindal, Ms. Mansi Goyal, Ms. Arti Gupta, M/S Freshplate Agro Foods Private Ltd &amp; M/S Ashva Energy Private Ltd.</t>
  </si>
  <si>
    <r>
      <t>Notes: 1. Figures are compiled based on reports submitted by FPIs issuing ODIs. 2</t>
    </r>
    <r>
      <rPr>
        <sz val="11"/>
        <color indexed="10"/>
        <rFont val="Garamond"/>
        <family val="1"/>
      </rPr>
      <t xml:space="preserve">. </t>
    </r>
    <r>
      <rPr>
        <sz val="11"/>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</si>
  <si>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Options #</t>
  </si>
  <si>
    <t>0*</t>
  </si>
  <si>
    <t xml:space="preserve">All contract variants are considered as one commodity  </t>
  </si>
  <si>
    <t># Options Includes both Options on Futures &amp; Commodity</t>
  </si>
  <si>
    <t>At NSE, CDSO Futures (launched in Dec 2020) suspended from trading w.e.f. 20 Dec '21. Hence Nil (0) contracts for Agriculture.</t>
  </si>
  <si>
    <t>At MCX, New derivative contracts of Crude Palm Oil (CPO) suspended w.e.f. 20th Dec,2021 for one year</t>
  </si>
  <si>
    <t>Average of close #</t>
  </si>
  <si>
    <t>$ indicates as on March 31, 2022</t>
  </si>
  <si>
    <t>Na</t>
  </si>
  <si>
    <t>Base Metal</t>
  </si>
  <si>
    <t>4. At NSE, trading in Gold Mini Options was started wef 08, June 2020</t>
  </si>
  <si>
    <t>Average Daily Open Interest in March-22</t>
  </si>
  <si>
    <t>Average Daily Open Interest in March 2022</t>
  </si>
  <si>
    <t>CASTOROIL</t>
  </si>
  <si>
    <t>2MT</t>
  </si>
  <si>
    <t>₹/ 10KG</t>
  </si>
  <si>
    <t>1 lot</t>
  </si>
  <si>
    <t>Note: 1.AGRIDEX volume are in '000 lots " .</t>
  </si>
  <si>
    <t>ICEX Futures</t>
  </si>
  <si>
    <t>Gems &amp; Stones</t>
  </si>
  <si>
    <t>Diamond 0.3CT</t>
  </si>
  <si>
    <t>1 cent</t>
  </si>
  <si>
    <t>₹/ cent</t>
  </si>
  <si>
    <t>Diamond 0.5CT</t>
  </si>
  <si>
    <t>Diamond 1CT</t>
  </si>
  <si>
    <t>Total for Diamond</t>
  </si>
  <si>
    <t>Paddy Basmati</t>
  </si>
  <si>
    <t>30 KGs</t>
  </si>
  <si>
    <t>SilverKG</t>
  </si>
  <si>
    <t>5 KG</t>
  </si>
  <si>
    <t>SilverM</t>
  </si>
  <si>
    <t xml:space="preserve"> 1 KG</t>
  </si>
  <si>
    <t>Brent Crude</t>
  </si>
  <si>
    <t>100 barrel</t>
  </si>
  <si>
    <t>₹/Barrel</t>
  </si>
  <si>
    <t>Brent Crude Oil</t>
  </si>
  <si>
    <t>100 Barrel</t>
  </si>
  <si>
    <t>Brent Crude Oil Mini</t>
  </si>
  <si>
    <t>10 Barrel</t>
  </si>
  <si>
    <t>Total for base metals</t>
  </si>
  <si>
    <t>Source : ICEX</t>
  </si>
  <si>
    <t>Table 74: Commodity-wise turnover and trading volume at ICEX</t>
  </si>
  <si>
    <t>Table 68: Trends in commodity derivatives at ICEX Futures</t>
  </si>
  <si>
    <t>This data is provisonal</t>
  </si>
  <si>
    <t>March 2022</t>
  </si>
  <si>
    <t>March 2021</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</si>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</sst>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3" formatCode="_ * #,##0.00_ ;_ * \-#,##0.00_ ;_ * &quot;-&quot;??_ ;_ @_ "/>
    <numFmt numFmtId="164" formatCode="_(* #,##0.00_);_(* \(#,##0.00\);_(* &quot;-&quot;??_);_(@_)"/>
    <numFmt numFmtId="165" formatCode="#,##0;\-#,##0;0"/>
    <numFmt numFmtId="166" formatCode="0.0"/>
    <numFmt numFmtId="167" formatCode="0.0;\-0.0;0"/>
    <numFmt numFmtId="168" formatCode="#,##0;\-#,##0;0.0"/>
    <numFmt numFmtId="169" formatCode="0;\(0\)"/>
    <numFmt numFmtId="170" formatCode="0\,00\,000;\-0\,00\,000;0"/>
    <numFmt numFmtId="171" formatCode="0\,00\,00\,000;\-0\,00\,00\,000;0"/>
    <numFmt numFmtId="172" formatCode="0.0;\-0.0;0.0"/>
    <numFmt numFmtId="173" formatCode="0.0;0.0;0"/>
    <numFmt numFmtId="174" formatCode="0.0;\(0\);0.0"/>
    <numFmt numFmtId="175" formatCode="0.00;\-0.00;0.0"/>
    <numFmt numFmtId="176" formatCode="#,##0.0;\-#,##0.0;0.0"/>
    <numFmt numFmtId="177" formatCode="#,##0.0"/>
    <numFmt numFmtId="178" formatCode="0;\-0;0"/>
    <numFmt numFmtId="179" formatCode="0\,00\,00\,00\,000;\-0\,00\,00\,00\,000;0"/>
    <numFmt numFmtId="180" formatCode="0.00;\-0.00;0.00"/>
    <numFmt numFmtId="181" formatCode="#,##0.00;\-#,##0.00;0.0"/>
    <numFmt numFmtId="182" formatCode="[$-409]mmm\-yy;@"/>
    <numFmt numFmtId="183" formatCode="_(* #,##0.0_);_(* \(#,##0.0\);_(* &quot;-&quot;??_);_(@_)"/>
    <numFmt numFmtId="184" formatCode="_(* #,##0_);_(* \(#,##0\);_(* &quot;-&quot;??_);_(@_)"/>
    <numFmt numFmtId="185" formatCode="0.0000"/>
    <numFmt numFmtId="186" formatCode="_ * #,##0_ ;_ * \-#,##0_ ;_ * &quot;-&quot;??_ ;_ @_ "/>
    <numFmt numFmtId="187" formatCode="[$-409]d\-mmm\-yy;@"/>
    <numFmt numFmtId="188" formatCode="0.0%"/>
    <numFmt numFmtId="189" formatCode="[&gt;=10000000]#.###\,##\,##0;[&gt;=100000]#.###\,##0;##,##0.0"/>
    <numFmt numFmtId="190" formatCode="[&gt;=10000000]#\,##\,##\,##0;[&gt;=100000]#\,##\,##0;##,##0"/>
    <numFmt numFmtId="191" formatCode="[&gt;=10000000]#.00\,##\,##\,##0;[&gt;=100000]#.00\,##\,##0;##,##0.00"/>
    <numFmt numFmtId="192" formatCode="[&gt;=10000000]#.0\,##\,##\,##0;[&gt;=100000]#.0\,##\,##0;##,##0.0"/>
    <numFmt numFmtId="193" formatCode="[&gt;=10000000]#.##\,##\,##0;[&gt;=100000]#.##\,##0;##,##0"/>
    <numFmt numFmtId="194" formatCode="[$-409]d/mmm/yy;@"/>
    <numFmt numFmtId="195" formatCode="0.0;\(0.0\)"/>
    <numFmt numFmtId="196" formatCode="[$-409]d\-mmm\-yyyy;@"/>
    <numFmt numFmtId="197" formatCode="0.00_);\(0.00\)"/>
    <numFmt numFmtId="198" formatCode="0.0_ ;\-0.0\ "/>
    <numFmt numFmtId="199" formatCode="#,##0_ ;\-#,##0\ "/>
    <numFmt numFmtId="200" formatCode="[&gt;=10000000]#.#\,##0;[&gt;=100000]#.##;##,##0"/>
    <numFmt numFmtId="201" formatCode="[&gt;=10000000]#.#\,##\,##0;[&gt;=100000]#.#\,##0;##,##0"/>
    <numFmt numFmtId="202" formatCode="#,##0.00;\-#,##0.00;0.000"/>
    <numFmt numFmtId="203" formatCode="#,##0.00;\-#,##0.00;0.00"/>
    <numFmt numFmtId="204" formatCode="0.00_ ;\-0.00\ "/>
    <numFmt numFmtId="205" formatCode="_ * #,##0.0_ ;_ * \-#,##0.0_ ;_ * &quot;-&quot;??_ ;_ @_ "/>
  </numFmts>
  <fonts count="92">
    <font>
      <sz val="10"/>
      <name val="Arial"/>
    </font>
    <font>
      <sz val="11"/>
      <color theme="1"/>
      <name val="Calibri"/>
      <family val="2"/>
      <scheme val="minor"/>
    </font>
    <font>
      <sz val="10"/>
      <name val="Arial"/>
      <family val="2"/>
    </font>
    <font>
      <sz val="6"/>
      <color indexed="8"/>
      <name val="Arial"/>
      <family val="2"/>
    </font>
    <font>
      <sz val="10"/>
      <name val="Arial"/>
      <family val="2"/>
    </font>
    <font>
      <b/>
      <sz val="10"/>
      <color indexed="8"/>
      <name val="Palatino Linotype"/>
      <family val="1"/>
    </font>
    <font>
      <sz val="10"/>
      <color indexed="8"/>
      <name val="Palatino Linotype"/>
      <family val="1"/>
    </font>
    <font>
      <sz val="10"/>
      <name val="Arial"/>
      <family val="2"/>
    </font>
    <font>
      <sz val="10"/>
      <name val="Palatino Linotype"/>
      <family val="1"/>
    </font>
    <font>
      <b/>
      <sz val="10"/>
      <name val="Palatino Linotype"/>
      <family val="1"/>
    </font>
    <font>
      <b/>
      <sz val="11"/>
      <color indexed="8"/>
      <name val="Garamond"/>
      <family val="1"/>
    </font>
    <font>
      <sz val="11"/>
      <name val="Garamond"/>
      <family val="1"/>
    </font>
    <font>
      <sz val="11"/>
      <color indexed="8"/>
      <name val="Garamond"/>
      <family val="1"/>
    </font>
    <font>
      <sz val="11"/>
      <color indexed="8"/>
      <name val="Calibri"/>
      <family val="2"/>
    </font>
    <font>
      <b/>
      <sz val="10"/>
      <color indexed="8"/>
      <name val="Garamond"/>
      <family val="1"/>
    </font>
    <font>
      <sz val="10"/>
      <name val="Garamond"/>
      <family val="1"/>
    </font>
    <font>
      <sz val="10"/>
      <color indexed="8"/>
      <name val="Garamond"/>
      <family val="1"/>
    </font>
    <font>
      <b/>
      <sz val="11"/>
      <color indexed="8"/>
      <name val="Rupee Foradian"/>
      <family val="2"/>
    </font>
    <font>
      <sz val="12"/>
      <name val="Garamond"/>
      <family val="1"/>
    </font>
    <font>
      <b/>
      <sz val="10"/>
      <name val="Garamond"/>
      <family val="1"/>
    </font>
    <font>
      <b/>
      <sz val="11"/>
      <name val="Garamond"/>
      <family val="1"/>
    </font>
    <font>
      <b/>
      <i/>
      <sz val="11"/>
      <color indexed="8"/>
      <name val="Garamond"/>
      <family val="1"/>
    </font>
    <font>
      <sz val="9"/>
      <color indexed="8"/>
      <name val="Arial"/>
      <family val="2"/>
    </font>
    <font>
      <sz val="6"/>
      <color indexed="8"/>
      <name val="Arial"/>
      <family val="2"/>
    </font>
    <font>
      <sz val="10"/>
      <name val="Times New Roman"/>
      <family val="1"/>
    </font>
    <font>
      <b/>
      <sz val="12"/>
      <color indexed="8"/>
      <name val="Garamond"/>
      <family val="1"/>
    </font>
    <font>
      <b/>
      <sz val="12"/>
      <name val="Garamond"/>
      <family val="1"/>
    </font>
    <font>
      <sz val="12"/>
      <color indexed="8"/>
      <name val="Garamond"/>
      <family val="1"/>
    </font>
    <font>
      <sz val="9"/>
      <name val="Garamond"/>
      <family val="1"/>
    </font>
    <font>
      <sz val="11"/>
      <color indexed="10"/>
      <name val="Garamond"/>
      <family val="1"/>
    </font>
    <font>
      <sz val="11"/>
      <name val="Arial"/>
      <family val="2"/>
    </font>
    <font>
      <sz val="11"/>
      <color theme="1"/>
      <name val="Calibri"/>
      <family val="2"/>
      <scheme val="minor"/>
    </font>
    <font>
      <sz val="10"/>
      <color theme="1"/>
      <name val="Garamond"/>
      <family val="2"/>
    </font>
    <font>
      <b/>
      <sz val="11"/>
      <color theme="1"/>
      <name val="Calibri"/>
      <family val="2"/>
      <scheme val="minor"/>
    </font>
    <font>
      <sz val="10"/>
      <color rgb="FF000000"/>
      <name val="Palatino Linotype"/>
      <family val="1"/>
    </font>
    <font>
      <b/>
      <sz val="11"/>
      <color theme="1"/>
      <name val="Garamond"/>
      <family val="1"/>
    </font>
    <font>
      <sz val="12"/>
      <color theme="1"/>
      <name val="Garamond"/>
      <family val="1"/>
    </font>
    <font>
      <sz val="11"/>
      <color theme="1"/>
      <name val="Garamond"/>
      <family val="1"/>
    </font>
    <font>
      <b/>
      <sz val="12"/>
      <color rgb="FF000000"/>
      <name val="Garamond"/>
      <family val="1"/>
    </font>
    <font>
      <b/>
      <sz val="12"/>
      <color theme="1"/>
      <name val="Garamond"/>
      <family val="1"/>
    </font>
    <font>
      <sz val="9"/>
      <color rgb="FF333333"/>
      <name val="Robotoregular"/>
    </font>
    <font>
      <sz val="10"/>
      <color theme="1"/>
      <name val="Garamond"/>
      <family val="1"/>
    </font>
    <font>
      <sz val="10"/>
      <color theme="1"/>
      <name val="Calibri"/>
      <family val="2"/>
      <scheme val="minor"/>
    </font>
    <font>
      <b/>
      <sz val="10"/>
      <color theme="1"/>
      <name val="Garamond"/>
      <family val="1"/>
    </font>
    <font>
      <sz val="10"/>
      <color rgb="FF000000"/>
      <name val="Garamond"/>
      <family val="1"/>
    </font>
    <font>
      <b/>
      <sz val="11"/>
      <color rgb="FF000000"/>
      <name val="Garamond"/>
      <family val="1"/>
    </font>
    <font>
      <b/>
      <sz val="10"/>
      <color rgb="FF000000"/>
      <name val="Garamond"/>
      <family val="1"/>
    </font>
    <font>
      <b/>
      <sz val="9"/>
      <color theme="1"/>
      <name val="Garamond"/>
      <family val="1"/>
    </font>
    <font>
      <sz val="12"/>
      <color theme="1"/>
      <name val="Calibri"/>
      <family val="2"/>
      <scheme val="minor"/>
    </font>
    <font>
      <sz val="11"/>
      <color theme="1"/>
      <name val="Calibri"/>
      <family val="2"/>
    </font>
    <font>
      <sz val="10"/>
      <color theme="1"/>
      <name val="Arial"/>
      <family val="2"/>
    </font>
    <font>
      <sz val="12"/>
      <color rgb="FF000000"/>
      <name val="Garamond"/>
      <family val="1"/>
    </font>
    <font>
      <b/>
      <sz val="14"/>
      <color theme="4" tint="-0.499984740745262"/>
      <name val="Garamond"/>
      <family val="1"/>
    </font>
    <font>
      <sz val="10"/>
      <color rgb="FF000000"/>
      <name val="MyFirstFont"/>
    </font>
    <font>
      <sz val="9"/>
      <color rgb="FF000000"/>
      <name val="Arial"/>
      <family val="2"/>
    </font>
    <font>
      <i/>
      <sz val="10"/>
      <color theme="1"/>
      <name val="Times New Roman"/>
      <family val="1"/>
    </font>
    <font>
      <sz val="8"/>
      <color theme="1"/>
      <name val="Arial"/>
      <family val="2"/>
    </font>
    <font>
      <sz val="9"/>
      <color theme="1"/>
      <name val="Garamond"/>
      <family val="1"/>
    </font>
    <font>
      <b/>
      <sz val="14"/>
      <color rgb="FF000000"/>
      <name val="Garamond"/>
      <family val="1"/>
    </font>
    <font>
      <sz val="12"/>
      <color rgb="FFFF0000"/>
      <name val="Calibri"/>
      <family val="2"/>
      <scheme val="minor"/>
    </font>
    <font>
      <b/>
      <sz val="12"/>
      <name val="Calibri"/>
      <family val="2"/>
      <scheme val="minor"/>
    </font>
    <font>
      <b/>
      <sz val="12"/>
      <color theme="1"/>
      <name val="Calibri"/>
      <family val="2"/>
      <scheme val="minor"/>
    </font>
    <font>
      <i/>
      <sz val="10"/>
      <color rgb="FF000000"/>
      <name val="Garamond"/>
      <family val="1"/>
    </font>
    <font>
      <b/>
      <i/>
      <sz val="10"/>
      <color rgb="FF000000"/>
      <name val="Garamond"/>
      <family val="1"/>
    </font>
    <font>
      <b/>
      <sz val="14"/>
      <color theme="1"/>
      <name val="Garamond"/>
      <family val="1"/>
    </font>
    <font>
      <b/>
      <sz val="10"/>
      <color rgb="FF000000"/>
      <name val="Palatino Linotype"/>
      <family val="1"/>
    </font>
    <font>
      <b/>
      <sz val="10"/>
      <name val="Arial"/>
      <family val="2"/>
    </font>
    <font>
      <sz val="10"/>
      <color theme="1"/>
      <name val="Rupee Foradian"/>
      <family val="2"/>
    </font>
    <font>
      <b/>
      <sz val="10"/>
      <color theme="1"/>
      <name val="Rupee Foradian"/>
      <family val="2"/>
    </font>
    <font>
      <b/>
      <sz val="8"/>
      <name val="Arial"/>
      <family val="2"/>
    </font>
    <font>
      <sz val="12"/>
      <color theme="1"/>
      <name val="Rupee Foradian"/>
      <family val="2"/>
    </font>
    <font>
      <b/>
      <sz val="12"/>
      <color theme="1"/>
      <name val="Rupee Foradian"/>
      <family val="2"/>
    </font>
    <font>
      <i/>
      <sz val="10"/>
      <color theme="1"/>
      <name val="Calibri"/>
      <family val="2"/>
      <scheme val="minor"/>
    </font>
    <font>
      <i/>
      <sz val="10"/>
      <color theme="1"/>
      <name val="Garamond"/>
      <family val="1"/>
    </font>
    <font>
      <b/>
      <i/>
      <sz val="10"/>
      <name val="Garamond"/>
      <family val="1"/>
    </font>
    <font>
      <b/>
      <i/>
      <sz val="9"/>
      <color rgb="FF000000"/>
      <name val="Garamond"/>
      <family val="1"/>
    </font>
    <font>
      <i/>
      <sz val="10"/>
      <name val="Garamond"/>
      <family val="1"/>
    </font>
    <font>
      <i/>
      <sz val="9"/>
      <color rgb="FF000000"/>
      <name val="Garamond"/>
      <family val="1"/>
    </font>
    <font>
      <sz val="9"/>
      <color rgb="FF000000"/>
      <name val="Garamond"/>
      <family val="1"/>
    </font>
    <font>
      <b/>
      <sz val="9"/>
      <name val="Garamond"/>
      <family val="1"/>
    </font>
    <font>
      <b/>
      <i/>
      <sz val="10"/>
      <color theme="1"/>
      <name val="Garamond"/>
      <family val="1"/>
    </font>
    <font>
      <b/>
      <i/>
      <sz val="11"/>
      <color rgb="FF000000"/>
      <name val="Garamond"/>
      <family val="1"/>
    </font>
    <font>
      <b/>
      <sz val="8"/>
      <color theme="1"/>
      <name val="Arial"/>
      <family val="2"/>
    </font>
    <font>
      <sz val="12"/>
      <color indexed="8"/>
      <name val="Arial"/>
      <family val="2"/>
    </font>
    <font>
      <b/>
      <sz val="10"/>
      <color theme="1"/>
      <name val="Arial"/>
      <family val="2"/>
    </font>
    <font>
      <sz val="8"/>
      <name val="Arial"/>
      <family val="2"/>
    </font>
    <font>
      <sz val="8"/>
      <color rgb="FF000000"/>
      <name val="Arial"/>
      <family val="2"/>
    </font>
    <font>
      <b/>
      <sz val="8"/>
      <color rgb="FF000000"/>
      <name val="Arial"/>
      <family val="2"/>
    </font>
    <font>
      <sz val="10"/>
      <color theme="3" tint="-0.499984740745262"/>
      <name val="Garamond"/>
      <family val="1"/>
    </font>
    <font>
      <b/>
      <sz val="10"/>
      <color theme="1"/>
      <name val="Calibri"/>
      <family val="2"/>
      <scheme val="minor"/>
    </font>
    <font>
      <sz val="10"/>
      <name val="Arial"/>
      <family val="2"/>
    </font>
    <font>
      <sz val="10"/>
      <color indexed="8"/>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EEF1F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indexed="9"/>
        <bgColor indexed="9"/>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E7ECF1"/>
      </left>
      <right style="medium">
        <color rgb="FFE7ECF1"/>
      </right>
      <top style="medium">
        <color rgb="FFE7ECF1"/>
      </top>
      <bottom style="medium">
        <color rgb="FFE7ECF1"/>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auto="1"/>
      </left>
      <right style="thin">
        <color indexed="8"/>
      </right>
      <top style="thin">
        <color auto="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auto="1"/>
      </left>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64"/>
      </top>
      <bottom style="thin">
        <color indexed="8"/>
      </bottom>
      <diagonal/>
    </border>
    <border>
      <left/>
      <right style="thin">
        <color auto="1"/>
      </right>
      <top style="thin">
        <color indexed="64"/>
      </top>
      <bottom style="thin">
        <color indexed="8"/>
      </bottom>
      <diagonal/>
    </border>
  </borders>
  <cellStyleXfs count="49">
    <xf numFmtId="0" fontId="0" fillId="0" borderId="0" applyNumberFormat="0" applyFont="0" applyFill="0" applyBorder="0" applyAlignment="0" applyProtection="0"/>
    <xf numFmtId="164" fontId="2" fillId="0" borderId="0" applyNumberFormat="0" applyFont="0" applyFill="0" applyBorder="0" applyAlignment="0" applyProtection="0"/>
    <xf numFmtId="164" fontId="32"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164" fontId="13" fillId="0" borderId="0" applyFont="0" applyFill="0" applyBorder="0" applyAlignment="0" applyProtection="0"/>
    <xf numFmtId="166" fontId="7"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9" fontId="24" fillId="0" borderId="0">
      <alignment horizontal="right"/>
    </xf>
    <xf numFmtId="197" fontId="24" fillId="0" borderId="0">
      <alignment horizontal="right"/>
    </xf>
    <xf numFmtId="0" fontId="7" fillId="0" borderId="0" applyNumberFormat="0" applyFont="0" applyFill="0" applyBorder="0" applyAlignment="0" applyProtection="0"/>
    <xf numFmtId="0" fontId="7" fillId="0" borderId="0" applyNumberFormat="0" applyFont="0" applyFill="0" applyBorder="0" applyAlignment="0" applyProtection="0"/>
    <xf numFmtId="187" fontId="31" fillId="0" borderId="0" applyNumberFormat="0" applyFill="0" applyBorder="0" applyAlignment="0" applyProtection="0"/>
    <xf numFmtId="182" fontId="31" fillId="0" borderId="0" applyNumberFormat="0" applyFill="0" applyBorder="0" applyAlignment="0" applyProtection="0"/>
    <xf numFmtId="182" fontId="31" fillId="0" borderId="0" applyNumberFormat="0" applyFill="0" applyBorder="0" applyAlignment="0" applyProtection="0"/>
    <xf numFmtId="0" fontId="32" fillId="0" borderId="0"/>
    <xf numFmtId="187" fontId="31" fillId="0" borderId="0"/>
    <xf numFmtId="0" fontId="7" fillId="0" borderId="0"/>
    <xf numFmtId="0" fontId="4" fillId="0" borderId="0"/>
    <xf numFmtId="187" fontId="4" fillId="0" borderId="0" applyNumberFormat="0" applyFill="0" applyBorder="0" applyAlignment="0" applyProtection="0"/>
    <xf numFmtId="187" fontId="7" fillId="0" borderId="0" applyNumberFormat="0" applyFill="0" applyBorder="0" applyAlignment="0" applyProtection="0"/>
    <xf numFmtId="187" fontId="4" fillId="0" borderId="0" applyNumberFormat="0" applyFill="0" applyBorder="0" applyAlignment="0" applyProtection="0"/>
    <xf numFmtId="187" fontId="32" fillId="0" borderId="0"/>
    <xf numFmtId="194" fontId="7" fillId="0" borderId="0"/>
    <xf numFmtId="0" fontId="31" fillId="0" borderId="0"/>
    <xf numFmtId="187" fontId="7" fillId="0" borderId="0" applyNumberFormat="0" applyFill="0" applyBorder="0" applyAlignment="0" applyProtection="0"/>
    <xf numFmtId="187" fontId="4" fillId="0" borderId="0" applyNumberFormat="0" applyFill="0" applyBorder="0" applyAlignment="0" applyProtection="0"/>
    <xf numFmtId="187" fontId="4" fillId="0" borderId="0"/>
    <xf numFmtId="187" fontId="7" fillId="0" borderId="0"/>
    <xf numFmtId="194" fontId="7" fillId="0" borderId="0"/>
    <xf numFmtId="9" fontId="31" fillId="0" borderId="0" applyFont="0" applyFill="0" applyBorder="0" applyAlignment="0" applyProtection="0"/>
    <xf numFmtId="0" fontId="2" fillId="0" borderId="0" applyNumberFormat="0" applyFont="0" applyFill="0" applyBorder="0" applyAlignment="0" applyProtection="0"/>
    <xf numFmtId="187" fontId="1" fillId="0" borderId="0"/>
    <xf numFmtId="187" fontId="2" fillId="0" borderId="0"/>
    <xf numFmtId="187" fontId="2" fillId="0" borderId="0" applyNumberFormat="0" applyFill="0" applyBorder="0" applyAlignment="0" applyProtection="0"/>
    <xf numFmtId="187" fontId="2" fillId="0" borderId="0" applyNumberFormat="0" applyFill="0" applyBorder="0" applyAlignment="0" applyProtection="0"/>
    <xf numFmtId="164" fontId="1" fillId="0" borderId="0" applyFont="0" applyFill="0" applyBorder="0" applyAlignment="0" applyProtection="0"/>
    <xf numFmtId="0" fontId="2"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164" fontId="1" fillId="0" borderId="0" applyFont="0" applyFill="0" applyBorder="0" applyAlignment="0" applyProtection="0"/>
    <xf numFmtId="9" fontId="90" fillId="0" borderId="0" applyFont="0" applyFill="0" applyBorder="0" applyAlignment="0" applyProtection="0"/>
  </cellStyleXfs>
  <cellXfs count="1342">
    <xf numFmtId="0" fontId="0" fillId="0" borderId="0" xfId="0" applyNumberFormat="1" applyFont="1" applyFill="1" applyBorder="1" applyAlignment="1"/>
    <xf numFmtId="0" fontId="3" fillId="2"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8" fillId="0" borderId="0" xfId="0" applyNumberFormat="1" applyFont="1" applyFill="1" applyBorder="1" applyAlignment="1"/>
    <xf numFmtId="49" fontId="5" fillId="0" borderId="1" xfId="0" applyNumberFormat="1" applyFont="1" applyFill="1" applyBorder="1" applyAlignment="1">
      <alignment horizontal="center" vertical="top" wrapText="1"/>
    </xf>
    <xf numFmtId="0" fontId="8" fillId="0" borderId="52" xfId="0" applyFont="1" applyFill="1" applyBorder="1" applyAlignment="1">
      <alignment horizontal="left" vertical="top" wrapText="1"/>
    </xf>
    <xf numFmtId="0" fontId="34" fillId="0" borderId="1" xfId="0" applyNumberFormat="1" applyFont="1" applyFill="1" applyBorder="1" applyAlignment="1">
      <alignment horizontal="right" vertical="top" wrapText="1"/>
    </xf>
    <xf numFmtId="165" fontId="6" fillId="0" borderId="1" xfId="0" applyNumberFormat="1" applyFont="1" applyFill="1" applyBorder="1" applyAlignment="1">
      <alignment horizontal="right" vertical="top"/>
    </xf>
    <xf numFmtId="165" fontId="6" fillId="2" borderId="1" xfId="0" applyNumberFormat="1" applyFont="1" applyFill="1" applyBorder="1" applyAlignment="1">
      <alignment horizontal="right" vertical="top"/>
    </xf>
    <xf numFmtId="0" fontId="8" fillId="0" borderId="53" xfId="0" applyFont="1" applyFill="1" applyBorder="1" applyAlignment="1">
      <alignment horizontal="left" vertical="top" wrapText="1"/>
    </xf>
    <xf numFmtId="0" fontId="9" fillId="0" borderId="1" xfId="0" applyFont="1" applyFill="1" applyBorder="1" applyAlignment="1">
      <alignment horizontal="left" vertical="top" wrapText="1"/>
    </xf>
    <xf numFmtId="165" fontId="5" fillId="0" borderId="1" xfId="0" applyNumberFormat="1" applyFont="1" applyFill="1" applyBorder="1" applyAlignment="1">
      <alignment horizontal="right" vertical="top"/>
    </xf>
    <xf numFmtId="165" fontId="5" fillId="2" borderId="1" xfId="0" applyNumberFormat="1" applyFont="1" applyFill="1" applyBorder="1" applyAlignment="1">
      <alignment horizontal="right" vertical="top"/>
    </xf>
    <xf numFmtId="49" fontId="6" fillId="0" borderId="0" xfId="0" applyNumberFormat="1" applyFont="1" applyFill="1" applyAlignment="1">
      <alignment wrapText="1"/>
    </xf>
    <xf numFmtId="49" fontId="5" fillId="0" borderId="4" xfId="0" applyNumberFormat="1" applyFont="1" applyFill="1" applyBorder="1" applyAlignment="1">
      <alignment horizontal="center" vertical="center" wrapText="1"/>
    </xf>
    <xf numFmtId="0" fontId="11" fillId="0" borderId="0" xfId="0" applyNumberFormat="1" applyFont="1" applyFill="1" applyBorder="1" applyAlignment="1"/>
    <xf numFmtId="49" fontId="10" fillId="2" borderId="5"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wrapText="1"/>
    </xf>
    <xf numFmtId="49" fontId="12" fillId="2" borderId="5" xfId="0" applyNumberFormat="1" applyFont="1" applyFill="1" applyBorder="1" applyAlignment="1">
      <alignment horizontal="left"/>
    </xf>
    <xf numFmtId="3" fontId="12" fillId="2" borderId="5" xfId="0" applyNumberFormat="1" applyFont="1" applyFill="1" applyBorder="1" applyAlignment="1">
      <alignment horizontal="right"/>
    </xf>
    <xf numFmtId="165" fontId="12" fillId="2" borderId="5" xfId="0" applyNumberFormat="1" applyFont="1" applyFill="1" applyBorder="1" applyAlignment="1">
      <alignment horizontal="right"/>
    </xf>
    <xf numFmtId="0" fontId="12" fillId="2" borderId="5" xfId="0" applyFont="1" applyFill="1" applyBorder="1" applyAlignment="1">
      <alignment horizontal="right"/>
    </xf>
    <xf numFmtId="49" fontId="10" fillId="2" borderId="5" xfId="0" applyNumberFormat="1" applyFont="1" applyFill="1" applyBorder="1" applyAlignment="1">
      <alignment horizontal="left"/>
    </xf>
    <xf numFmtId="3" fontId="10" fillId="2" borderId="5" xfId="0" applyNumberFormat="1" applyFont="1" applyFill="1" applyBorder="1" applyAlignment="1">
      <alignment horizontal="right"/>
    </xf>
    <xf numFmtId="165" fontId="10" fillId="2" borderId="5" xfId="0" applyNumberFormat="1" applyFont="1" applyFill="1" applyBorder="1" applyAlignment="1">
      <alignment horizontal="right"/>
    </xf>
    <xf numFmtId="0" fontId="10" fillId="2" borderId="5" xfId="0" applyFont="1" applyFill="1" applyBorder="1" applyAlignment="1">
      <alignment horizontal="right"/>
    </xf>
    <xf numFmtId="49" fontId="12" fillId="2" borderId="5" xfId="0" applyNumberFormat="1" applyFont="1" applyFill="1" applyBorder="1" applyAlignment="1">
      <alignment horizontal="left" vertical="center"/>
    </xf>
    <xf numFmtId="168" fontId="12" fillId="2" borderId="5" xfId="0" applyNumberFormat="1" applyFont="1" applyFill="1" applyBorder="1" applyAlignment="1">
      <alignment horizontal="right"/>
    </xf>
    <xf numFmtId="49" fontId="10" fillId="2" borderId="5" xfId="0" applyNumberFormat="1" applyFont="1" applyFill="1" applyBorder="1" applyAlignment="1">
      <alignment horizontal="left" vertical="center"/>
    </xf>
    <xf numFmtId="168" fontId="10" fillId="2" borderId="5" xfId="0" applyNumberFormat="1" applyFont="1" applyFill="1" applyBorder="1" applyAlignment="1">
      <alignment horizontal="right"/>
    </xf>
    <xf numFmtId="3" fontId="0" fillId="0" borderId="0" xfId="0" applyNumberFormat="1" applyFont="1" applyFill="1" applyBorder="1" applyAlignment="1"/>
    <xf numFmtId="0" fontId="15" fillId="0" borderId="0" xfId="0" applyNumberFormat="1" applyFont="1" applyFill="1" applyBorder="1" applyAlignment="1"/>
    <xf numFmtId="0" fontId="16" fillId="2" borderId="0" xfId="0" applyFont="1" applyFill="1" applyAlignment="1">
      <alignment vertical="center"/>
    </xf>
    <xf numFmtId="0" fontId="12" fillId="2" borderId="0" xfId="0" applyFont="1" applyFill="1" applyAlignment="1">
      <alignment vertical="center"/>
    </xf>
    <xf numFmtId="49" fontId="10" fillId="0" borderId="4" xfId="0" applyNumberFormat="1" applyFont="1" applyFill="1" applyBorder="1" applyAlignment="1">
      <alignment horizontal="center" vertical="center" wrapText="1"/>
    </xf>
    <xf numFmtId="169" fontId="12" fillId="2" borderId="5" xfId="0" applyNumberFormat="1" applyFont="1" applyFill="1" applyBorder="1" applyAlignment="1">
      <alignment horizontal="right"/>
    </xf>
    <xf numFmtId="170" fontId="12" fillId="2" borderId="5" xfId="0" applyNumberFormat="1" applyFont="1" applyFill="1" applyBorder="1" applyAlignment="1">
      <alignment horizontal="right"/>
    </xf>
    <xf numFmtId="49" fontId="10" fillId="2" borderId="0" xfId="0" applyNumberFormat="1" applyFont="1" applyFill="1" applyAlignment="1">
      <alignment horizontal="left"/>
    </xf>
    <xf numFmtId="169" fontId="10" fillId="2" borderId="5" xfId="0" applyNumberFormat="1" applyFont="1" applyFill="1" applyBorder="1" applyAlignment="1">
      <alignment horizontal="right"/>
    </xf>
    <xf numFmtId="170" fontId="10" fillId="2" borderId="5" xfId="0" applyNumberFormat="1" applyFont="1" applyFill="1" applyBorder="1" applyAlignment="1">
      <alignment horizontal="right"/>
    </xf>
    <xf numFmtId="0" fontId="10" fillId="2" borderId="0" xfId="0" applyFont="1" applyFill="1" applyAlignment="1">
      <alignment vertical="center"/>
    </xf>
    <xf numFmtId="169" fontId="11" fillId="0" borderId="0" xfId="0" applyNumberFormat="1" applyFont="1" applyFill="1" applyBorder="1" applyAlignment="1"/>
    <xf numFmtId="169" fontId="12" fillId="0" borderId="5" xfId="0" applyNumberFormat="1" applyFont="1" applyFill="1" applyBorder="1" applyAlignment="1">
      <alignment horizontal="right"/>
    </xf>
    <xf numFmtId="49" fontId="10" fillId="2" borderId="5" xfId="0" applyNumberFormat="1" applyFont="1" applyFill="1" applyBorder="1" applyAlignment="1">
      <alignment horizontal="center" wrapText="1"/>
    </xf>
    <xf numFmtId="170" fontId="12" fillId="2" borderId="6" xfId="0" applyNumberFormat="1" applyFont="1" applyFill="1" applyBorder="1" applyAlignment="1">
      <alignment horizontal="right"/>
    </xf>
    <xf numFmtId="3" fontId="10" fillId="2" borderId="6" xfId="0" applyNumberFormat="1" applyFont="1" applyFill="1" applyBorder="1" applyAlignment="1">
      <alignment horizontal="right"/>
    </xf>
    <xf numFmtId="3" fontId="12" fillId="2" borderId="6" xfId="0" applyNumberFormat="1" applyFont="1" applyFill="1" applyBorder="1" applyAlignment="1">
      <alignment horizontal="right"/>
    </xf>
    <xf numFmtId="49" fontId="10" fillId="2" borderId="1" xfId="0" applyNumberFormat="1" applyFont="1" applyFill="1" applyBorder="1" applyAlignment="1">
      <alignment horizontal="center" wrapText="1"/>
    </xf>
    <xf numFmtId="170" fontId="10" fillId="2" borderId="1" xfId="0" applyNumberFormat="1" applyFont="1" applyFill="1" applyBorder="1" applyAlignment="1">
      <alignment horizontal="right"/>
    </xf>
    <xf numFmtId="165" fontId="10" fillId="2" borderId="1" xfId="0" applyNumberFormat="1" applyFont="1" applyFill="1" applyBorder="1" applyAlignment="1">
      <alignment horizontal="right"/>
    </xf>
    <xf numFmtId="165" fontId="12" fillId="2" borderId="1" xfId="0" applyNumberFormat="1" applyFont="1" applyFill="1" applyBorder="1" applyAlignment="1">
      <alignment horizontal="right"/>
    </xf>
    <xf numFmtId="170" fontId="12" fillId="2" borderId="1" xfId="0" applyNumberFormat="1" applyFont="1" applyFill="1" applyBorder="1" applyAlignment="1">
      <alignment horizontal="right"/>
    </xf>
    <xf numFmtId="49" fontId="10" fillId="2" borderId="5" xfId="0" applyNumberFormat="1" applyFont="1" applyFill="1" applyBorder="1" applyAlignment="1">
      <alignment horizontal="center"/>
    </xf>
    <xf numFmtId="165" fontId="10" fillId="0" borderId="5" xfId="0" applyNumberFormat="1" applyFont="1" applyFill="1" applyBorder="1" applyAlignment="1">
      <alignment horizontal="right"/>
    </xf>
    <xf numFmtId="165" fontId="11" fillId="0" borderId="0" xfId="0" applyNumberFormat="1" applyFont="1" applyFill="1" applyBorder="1" applyAlignment="1"/>
    <xf numFmtId="49" fontId="10" fillId="2" borderId="5" xfId="0" applyNumberFormat="1" applyFont="1" applyFill="1" applyBorder="1" applyAlignment="1">
      <alignment horizontal="right"/>
    </xf>
    <xf numFmtId="171" fontId="10" fillId="2" borderId="5" xfId="0" applyNumberFormat="1" applyFont="1" applyFill="1" applyBorder="1" applyAlignment="1">
      <alignment horizontal="right"/>
    </xf>
    <xf numFmtId="171" fontId="12" fillId="2" borderId="5" xfId="0" applyNumberFormat="1" applyFont="1" applyFill="1" applyBorder="1" applyAlignment="1">
      <alignment horizontal="right"/>
    </xf>
    <xf numFmtId="49" fontId="12" fillId="2" borderId="0" xfId="0" applyNumberFormat="1" applyFont="1" applyFill="1" applyBorder="1" applyAlignment="1">
      <alignment horizontal="left"/>
    </xf>
    <xf numFmtId="165" fontId="12" fillId="2" borderId="0" xfId="0" applyNumberFormat="1" applyFont="1" applyFill="1" applyBorder="1" applyAlignment="1">
      <alignment horizontal="right"/>
    </xf>
    <xf numFmtId="0" fontId="12" fillId="2" borderId="0" xfId="0" applyFont="1" applyFill="1" applyBorder="1" applyAlignment="1">
      <alignment horizontal="right"/>
    </xf>
    <xf numFmtId="172" fontId="12" fillId="2" borderId="5" xfId="0" applyNumberFormat="1" applyFont="1" applyFill="1" applyBorder="1" applyAlignment="1">
      <alignment horizontal="right"/>
    </xf>
    <xf numFmtId="166" fontId="12" fillId="2" borderId="5" xfId="0" applyNumberFormat="1" applyFont="1" applyFill="1" applyBorder="1" applyAlignment="1">
      <alignment horizontal="right"/>
    </xf>
    <xf numFmtId="167" fontId="12" fillId="2" borderId="5" xfId="0" applyNumberFormat="1" applyFont="1" applyFill="1" applyBorder="1" applyAlignment="1">
      <alignment horizontal="right"/>
    </xf>
    <xf numFmtId="1" fontId="10" fillId="2" borderId="5" xfId="0" applyNumberFormat="1" applyFont="1" applyFill="1" applyBorder="1" applyAlignment="1">
      <alignment horizontal="right"/>
    </xf>
    <xf numFmtId="172" fontId="10" fillId="2" borderId="5" xfId="0" applyNumberFormat="1" applyFont="1" applyFill="1" applyBorder="1" applyAlignment="1">
      <alignment horizontal="right"/>
    </xf>
    <xf numFmtId="166" fontId="10" fillId="2" borderId="5" xfId="0" applyNumberFormat="1" applyFont="1" applyFill="1" applyBorder="1" applyAlignment="1">
      <alignment horizontal="right"/>
    </xf>
    <xf numFmtId="0" fontId="10" fillId="2" borderId="5" xfId="0" applyFont="1" applyFill="1" applyBorder="1" applyAlignment="1">
      <alignment horizontal="center" vertical="center" wrapText="1"/>
    </xf>
    <xf numFmtId="49" fontId="12" fillId="2" borderId="5" xfId="0" applyNumberFormat="1" applyFont="1" applyFill="1" applyBorder="1" applyAlignment="1">
      <alignment horizontal="left" vertical="center" wrapText="1"/>
    </xf>
    <xf numFmtId="49" fontId="12" fillId="2" borderId="5" xfId="0" applyNumberFormat="1" applyFont="1" applyFill="1" applyBorder="1" applyAlignment="1">
      <alignment horizontal="center" vertical="center"/>
    </xf>
    <xf numFmtId="173" fontId="12" fillId="2" borderId="5" xfId="0" applyNumberFormat="1" applyFont="1" applyFill="1" applyBorder="1" applyAlignment="1">
      <alignment horizontal="right"/>
    </xf>
    <xf numFmtId="173" fontId="10" fillId="2" borderId="5" xfId="0" applyNumberFormat="1" applyFont="1" applyFill="1" applyBorder="1" applyAlignment="1">
      <alignment horizontal="right"/>
    </xf>
    <xf numFmtId="167" fontId="10" fillId="2" borderId="5" xfId="0" applyNumberFormat="1" applyFont="1" applyFill="1" applyBorder="1" applyAlignment="1">
      <alignment horizontal="right"/>
    </xf>
    <xf numFmtId="174" fontId="10" fillId="2" borderId="5" xfId="0" applyNumberFormat="1" applyFont="1" applyFill="1" applyBorder="1" applyAlignment="1">
      <alignment horizontal="right"/>
    </xf>
    <xf numFmtId="175" fontId="12" fillId="2" borderId="5" xfId="0" applyNumberFormat="1" applyFont="1" applyFill="1" applyBorder="1" applyAlignment="1">
      <alignment horizontal="right"/>
    </xf>
    <xf numFmtId="175" fontId="10" fillId="2" borderId="5" xfId="0" applyNumberFormat="1" applyFont="1" applyFill="1" applyBorder="1" applyAlignment="1">
      <alignment horizontal="right"/>
    </xf>
    <xf numFmtId="1" fontId="12" fillId="2" borderId="5" xfId="0" applyNumberFormat="1" applyFont="1" applyFill="1" applyBorder="1" applyAlignment="1">
      <alignment horizontal="right"/>
    </xf>
    <xf numFmtId="176" fontId="10" fillId="2" borderId="5" xfId="0" applyNumberFormat="1" applyFont="1" applyFill="1" applyBorder="1" applyAlignment="1">
      <alignment horizontal="right"/>
    </xf>
    <xf numFmtId="177" fontId="10" fillId="2" borderId="5" xfId="0" applyNumberFormat="1" applyFont="1" applyFill="1" applyBorder="1" applyAlignment="1">
      <alignment horizontal="right"/>
    </xf>
    <xf numFmtId="176" fontId="12" fillId="2" borderId="5" xfId="0" applyNumberFormat="1" applyFont="1" applyFill="1" applyBorder="1" applyAlignment="1">
      <alignment horizontal="right"/>
    </xf>
    <xf numFmtId="177" fontId="12" fillId="2" borderId="5" xfId="0" applyNumberFormat="1" applyFont="1" applyFill="1" applyBorder="1" applyAlignment="1">
      <alignment horizontal="right"/>
    </xf>
    <xf numFmtId="3" fontId="11" fillId="0" borderId="0" xfId="0" applyNumberFormat="1" applyFont="1" applyFill="1" applyBorder="1" applyAlignment="1"/>
    <xf numFmtId="166" fontId="12" fillId="2" borderId="5" xfId="0" applyNumberFormat="1" applyFont="1" applyFill="1" applyBorder="1" applyAlignment="1">
      <alignment horizontal="right" vertical="center" wrapText="1"/>
    </xf>
    <xf numFmtId="178" fontId="12" fillId="2" borderId="5" xfId="0" applyNumberFormat="1" applyFont="1" applyFill="1" applyBorder="1" applyAlignment="1">
      <alignment horizontal="right" vertical="center" wrapText="1"/>
    </xf>
    <xf numFmtId="167" fontId="12" fillId="2" borderId="5" xfId="0" applyNumberFormat="1" applyFont="1" applyFill="1" applyBorder="1" applyAlignment="1">
      <alignment horizontal="right" vertical="center" wrapText="1"/>
    </xf>
    <xf numFmtId="0" fontId="10" fillId="2" borderId="6" xfId="0" applyFont="1" applyFill="1" applyBorder="1" applyAlignment="1">
      <alignment horizontal="center" vertical="center" wrapText="1"/>
    </xf>
    <xf numFmtId="171" fontId="10" fillId="2" borderId="6" xfId="0" applyNumberFormat="1" applyFont="1" applyFill="1" applyBorder="1" applyAlignment="1">
      <alignment horizontal="right"/>
    </xf>
    <xf numFmtId="0" fontId="10" fillId="2" borderId="1" xfId="0" applyFont="1" applyFill="1" applyBorder="1" applyAlignment="1">
      <alignment horizontal="center" vertical="center" wrapText="1"/>
    </xf>
    <xf numFmtId="179" fontId="12" fillId="2" borderId="5" xfId="0" applyNumberFormat="1" applyFont="1" applyFill="1" applyBorder="1" applyAlignment="1">
      <alignment horizontal="right"/>
    </xf>
    <xf numFmtId="179" fontId="10" fillId="2" borderId="5" xfId="0" applyNumberFormat="1" applyFont="1" applyFill="1" applyBorder="1" applyAlignment="1">
      <alignment horizontal="right"/>
    </xf>
    <xf numFmtId="180" fontId="12" fillId="2" borderId="5" xfId="0" applyNumberFormat="1" applyFont="1" applyFill="1" applyBorder="1" applyAlignment="1">
      <alignment horizontal="right"/>
    </xf>
    <xf numFmtId="49" fontId="10" fillId="2" borderId="5" xfId="0" applyNumberFormat="1" applyFont="1" applyFill="1" applyBorder="1" applyAlignment="1">
      <alignment vertical="center"/>
    </xf>
    <xf numFmtId="178" fontId="12" fillId="2" borderId="5" xfId="0" applyNumberFormat="1" applyFont="1" applyFill="1" applyBorder="1" applyAlignment="1">
      <alignment horizontal="right"/>
    </xf>
    <xf numFmtId="178" fontId="10" fillId="2" borderId="5" xfId="0" applyNumberFormat="1" applyFont="1" applyFill="1" applyBorder="1" applyAlignment="1">
      <alignment horizontal="right"/>
    </xf>
    <xf numFmtId="181" fontId="12" fillId="2" borderId="5" xfId="0" applyNumberFormat="1" applyFont="1" applyFill="1" applyBorder="1" applyAlignment="1">
      <alignment horizontal="right"/>
    </xf>
    <xf numFmtId="181" fontId="10" fillId="2" borderId="5" xfId="0" applyNumberFormat="1" applyFont="1" applyFill="1" applyBorder="1" applyAlignment="1">
      <alignment horizontal="right"/>
    </xf>
    <xf numFmtId="3" fontId="10" fillId="2" borderId="5" xfId="0" applyNumberFormat="1" applyFont="1" applyFill="1" applyBorder="1" applyAlignment="1">
      <alignment horizontal="center" vertical="top"/>
    </xf>
    <xf numFmtId="177" fontId="10" fillId="2" borderId="5" xfId="0" applyNumberFormat="1" applyFont="1" applyFill="1" applyBorder="1" applyAlignment="1">
      <alignment horizontal="center" vertical="top"/>
    </xf>
    <xf numFmtId="3" fontId="12" fillId="2" borderId="5" xfId="0" applyNumberFormat="1" applyFont="1" applyFill="1" applyBorder="1" applyAlignment="1">
      <alignment horizontal="center" vertical="top"/>
    </xf>
    <xf numFmtId="177" fontId="12" fillId="2" borderId="5" xfId="0" applyNumberFormat="1" applyFont="1" applyFill="1" applyBorder="1" applyAlignment="1">
      <alignment horizontal="center" vertical="top"/>
    </xf>
    <xf numFmtId="49" fontId="10" fillId="2" borderId="5" xfId="0" applyNumberFormat="1" applyFont="1" applyFill="1" applyBorder="1" applyAlignment="1">
      <alignment horizontal="left" vertical="top"/>
    </xf>
    <xf numFmtId="49" fontId="12" fillId="2" borderId="5" xfId="0" applyNumberFormat="1" applyFont="1" applyFill="1" applyBorder="1" applyAlignment="1">
      <alignment horizontal="left" vertical="top"/>
    </xf>
    <xf numFmtId="49" fontId="12" fillId="2" borderId="7" xfId="0" applyNumberFormat="1" applyFont="1" applyFill="1" applyBorder="1" applyAlignment="1">
      <alignment horizontal="left" vertical="center"/>
    </xf>
    <xf numFmtId="165" fontId="12" fillId="2" borderId="7" xfId="0" applyNumberFormat="1" applyFont="1" applyFill="1" applyBorder="1" applyAlignment="1">
      <alignment horizontal="right"/>
    </xf>
    <xf numFmtId="170" fontId="12" fillId="2" borderId="7" xfId="0" applyNumberFormat="1" applyFont="1" applyFill="1" applyBorder="1" applyAlignment="1">
      <alignment horizontal="right"/>
    </xf>
    <xf numFmtId="0" fontId="12" fillId="2" borderId="7" xfId="0" applyFont="1" applyFill="1" applyBorder="1" applyAlignment="1">
      <alignment horizontal="right"/>
    </xf>
    <xf numFmtId="171" fontId="12" fillId="2" borderId="7" xfId="0" applyNumberFormat="1" applyFont="1" applyFill="1" applyBorder="1" applyAlignment="1">
      <alignment horizontal="right"/>
    </xf>
    <xf numFmtId="49" fontId="12" fillId="2" borderId="1" xfId="0" applyNumberFormat="1" applyFont="1" applyFill="1" applyBorder="1" applyAlignment="1">
      <alignment horizontal="left"/>
    </xf>
    <xf numFmtId="0" fontId="12" fillId="2" borderId="1" xfId="0" applyFont="1" applyFill="1" applyBorder="1" applyAlignment="1">
      <alignment horizontal="right"/>
    </xf>
    <xf numFmtId="171" fontId="12" fillId="2" borderId="1" xfId="0" applyNumberFormat="1" applyFont="1" applyFill="1" applyBorder="1" applyAlignment="1">
      <alignment horizontal="right"/>
    </xf>
    <xf numFmtId="49" fontId="12" fillId="2" borderId="1" xfId="0" applyNumberFormat="1" applyFont="1" applyFill="1" applyBorder="1" applyAlignment="1">
      <alignment horizontal="left" vertical="center"/>
    </xf>
    <xf numFmtId="3" fontId="11" fillId="0" borderId="1" xfId="0" applyNumberFormat="1" applyFont="1" applyFill="1" applyBorder="1" applyAlignment="1">
      <alignment vertical="top"/>
    </xf>
    <xf numFmtId="3" fontId="20" fillId="0" borderId="1" xfId="0" applyNumberFormat="1" applyFont="1" applyFill="1" applyBorder="1" applyAlignment="1">
      <alignment vertical="top"/>
    </xf>
    <xf numFmtId="49" fontId="20" fillId="0" borderId="0" xfId="15" applyNumberFormat="1" applyFont="1" applyFill="1" applyAlignment="1">
      <alignment horizontal="left" vertical="top"/>
    </xf>
    <xf numFmtId="0" fontId="20" fillId="0" borderId="0" xfId="15" applyFont="1" applyFill="1" applyAlignment="1">
      <alignment vertical="top"/>
    </xf>
    <xf numFmtId="3" fontId="20" fillId="0" borderId="0" xfId="15" applyNumberFormat="1" applyFont="1" applyFill="1" applyAlignment="1">
      <alignment vertical="top"/>
    </xf>
    <xf numFmtId="0" fontId="20" fillId="0" borderId="1" xfId="29" applyFont="1" applyFill="1" applyBorder="1" applyAlignment="1">
      <alignment horizontal="center" vertical="top"/>
    </xf>
    <xf numFmtId="0" fontId="20" fillId="0" borderId="1" xfId="29" applyFont="1" applyFill="1" applyBorder="1" applyAlignment="1">
      <alignment horizontal="center" vertical="top" wrapText="1"/>
    </xf>
    <xf numFmtId="0" fontId="20" fillId="0" borderId="1" xfId="29" applyFont="1" applyFill="1" applyBorder="1" applyAlignment="1">
      <alignment vertical="top"/>
    </xf>
    <xf numFmtId="3" fontId="20" fillId="0" borderId="1" xfId="29" applyNumberFormat="1" applyFont="1" applyFill="1" applyBorder="1" applyAlignment="1">
      <alignment vertical="top"/>
    </xf>
    <xf numFmtId="0" fontId="20" fillId="0" borderId="1" xfId="0" applyFont="1" applyFill="1" applyBorder="1" applyAlignment="1">
      <alignment horizontal="center" vertical="top"/>
    </xf>
    <xf numFmtId="0" fontId="20" fillId="0" borderId="1" xfId="0" applyFont="1" applyFill="1" applyBorder="1" applyAlignment="1">
      <alignment vertical="top"/>
    </xf>
    <xf numFmtId="0" fontId="11" fillId="0" borderId="1" xfId="0" applyFont="1" applyFill="1" applyBorder="1" applyAlignment="1">
      <alignment vertical="top"/>
    </xf>
    <xf numFmtId="0" fontId="20" fillId="0" borderId="1" xfId="29" applyFont="1" applyFill="1" applyBorder="1" applyAlignment="1">
      <alignment vertical="top" wrapText="1"/>
    </xf>
    <xf numFmtId="3" fontId="11" fillId="0" borderId="5" xfId="15" applyNumberFormat="1" applyFont="1" applyFill="1" applyBorder="1" applyAlignment="1">
      <alignment horizontal="right" vertical="top"/>
    </xf>
    <xf numFmtId="0" fontId="11" fillId="0" borderId="0" xfId="15" applyFont="1" applyFill="1" applyAlignment="1">
      <alignment vertical="top"/>
    </xf>
    <xf numFmtId="0" fontId="11" fillId="0" borderId="1" xfId="29" applyFont="1" applyFill="1" applyBorder="1" applyAlignment="1">
      <alignment horizontal="center" vertical="top"/>
    </xf>
    <xf numFmtId="0" fontId="11" fillId="0" borderId="1" xfId="29" applyFont="1" applyFill="1" applyBorder="1" applyAlignment="1">
      <alignment horizontal="left" vertical="top"/>
    </xf>
    <xf numFmtId="3" fontId="20" fillId="0" borderId="5" xfId="15" applyNumberFormat="1" applyFont="1" applyFill="1" applyBorder="1" applyAlignment="1">
      <alignment horizontal="right" vertical="top"/>
    </xf>
    <xf numFmtId="0" fontId="11" fillId="0" borderId="1" xfId="29" applyFont="1" applyFill="1" applyBorder="1" applyAlignment="1">
      <alignment vertical="top"/>
    </xf>
    <xf numFmtId="1" fontId="11" fillId="0" borderId="1" xfId="29" applyNumberFormat="1" applyFont="1" applyFill="1" applyBorder="1" applyAlignment="1">
      <alignment horizontal="left" vertical="top" wrapText="1"/>
    </xf>
    <xf numFmtId="0" fontId="20" fillId="0" borderId="8" xfId="29" applyFont="1" applyFill="1" applyBorder="1" applyAlignment="1">
      <alignment vertical="top" wrapText="1"/>
    </xf>
    <xf numFmtId="0" fontId="11" fillId="0" borderId="0" xfId="29" applyFont="1" applyFill="1" applyBorder="1" applyAlignment="1">
      <alignment horizontal="left" vertical="top"/>
    </xf>
    <xf numFmtId="0" fontId="11" fillId="0" borderId="0" xfId="29" applyFont="1" applyFill="1" applyBorder="1" applyAlignment="1">
      <alignment vertical="top"/>
    </xf>
    <xf numFmtId="3" fontId="11" fillId="0" borderId="0" xfId="15" applyNumberFormat="1" applyFont="1" applyFill="1" applyBorder="1" applyAlignment="1">
      <alignment horizontal="right" vertical="top"/>
    </xf>
    <xf numFmtId="3" fontId="11" fillId="0" borderId="0" xfId="15" applyNumberFormat="1" applyFont="1" applyFill="1" applyAlignment="1">
      <alignment vertical="top"/>
    </xf>
    <xf numFmtId="0" fontId="12" fillId="0" borderId="0" xfId="0" applyFont="1" applyFill="1" applyAlignment="1">
      <alignment vertical="center"/>
    </xf>
    <xf numFmtId="170" fontId="11" fillId="0" borderId="0" xfId="0" applyNumberFormat="1" applyFont="1" applyFill="1" applyBorder="1" applyAlignment="1"/>
    <xf numFmtId="49" fontId="21" fillId="2" borderId="5" xfId="0" applyNumberFormat="1" applyFont="1" applyFill="1" applyBorder="1" applyAlignment="1">
      <alignment horizontal="center"/>
    </xf>
    <xf numFmtId="0" fontId="23" fillId="2" borderId="0" xfId="0" applyFont="1" applyFill="1" applyAlignment="1">
      <alignment vertical="center"/>
    </xf>
    <xf numFmtId="167" fontId="12" fillId="2" borderId="1" xfId="0" applyNumberFormat="1" applyFont="1" applyFill="1" applyBorder="1" applyAlignment="1">
      <alignment horizontal="right"/>
    </xf>
    <xf numFmtId="167" fontId="12" fillId="2" borderId="6" xfId="0" applyNumberFormat="1" applyFont="1" applyFill="1" applyBorder="1" applyAlignment="1">
      <alignment horizontal="right"/>
    </xf>
    <xf numFmtId="49" fontId="12" fillId="2" borderId="5" xfId="0" applyNumberFormat="1" applyFont="1" applyFill="1" applyBorder="1" applyAlignment="1">
      <alignment horizontal="left" wrapText="1"/>
    </xf>
    <xf numFmtId="3" fontId="15" fillId="4" borderId="1" xfId="13" applyNumberFormat="1" applyFont="1" applyFill="1" applyBorder="1" applyAlignment="1">
      <alignment horizontal="right" vertical="top"/>
    </xf>
    <xf numFmtId="194" fontId="35" fillId="0" borderId="8" xfId="34" applyFont="1" applyBorder="1" applyAlignment="1">
      <alignment horizontal="left" vertical="top" wrapText="1"/>
    </xf>
    <xf numFmtId="194" fontId="35" fillId="0" borderId="9" xfId="34" applyFont="1" applyBorder="1" applyAlignment="1">
      <alignment horizontal="left" vertical="top" wrapText="1"/>
    </xf>
    <xf numFmtId="182" fontId="35" fillId="0" borderId="4" xfId="34" applyNumberFormat="1" applyFont="1" applyBorder="1" applyAlignment="1">
      <alignment horizontal="center" vertical="top" wrapText="1"/>
    </xf>
    <xf numFmtId="194" fontId="36" fillId="0" borderId="10" xfId="34" applyFont="1" applyBorder="1" applyAlignment="1">
      <alignment horizontal="justify" vertical="top" wrapText="1"/>
    </xf>
    <xf numFmtId="194" fontId="36" fillId="0" borderId="11" xfId="34" applyFont="1" applyBorder="1" applyAlignment="1">
      <alignment horizontal="justify" vertical="top" wrapText="1"/>
    </xf>
    <xf numFmtId="194" fontId="18" fillId="0" borderId="12" xfId="34" applyFont="1" applyBorder="1" applyAlignment="1">
      <alignment horizontal="justify" vertical="top" wrapText="1"/>
    </xf>
    <xf numFmtId="194" fontId="36" fillId="0" borderId="4" xfId="34" applyFont="1" applyBorder="1" applyAlignment="1">
      <alignment vertical="top" wrapText="1"/>
    </xf>
    <xf numFmtId="194" fontId="36" fillId="0" borderId="12" xfId="34" applyFont="1" applyBorder="1" applyAlignment="1">
      <alignment vertical="top" wrapText="1"/>
    </xf>
    <xf numFmtId="194" fontId="36" fillId="0" borderId="11" xfId="34" applyFont="1" applyBorder="1" applyAlignment="1">
      <alignment vertical="top" wrapText="1"/>
    </xf>
    <xf numFmtId="194" fontId="36" fillId="0" borderId="14" xfId="34" applyFont="1" applyBorder="1" applyAlignment="1">
      <alignment vertical="top" wrapText="1"/>
    </xf>
    <xf numFmtId="49" fontId="12" fillId="0" borderId="0" xfId="0" applyNumberFormat="1" applyFont="1" applyFill="1" applyBorder="1" applyAlignment="1">
      <alignment horizontal="left"/>
    </xf>
    <xf numFmtId="0" fontId="12" fillId="0" borderId="0" xfId="0" applyFont="1" applyFill="1" applyBorder="1" applyAlignment="1">
      <alignment horizontal="right"/>
    </xf>
    <xf numFmtId="165"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49" fontId="10" fillId="0" borderId="1" xfId="0" applyNumberFormat="1" applyFont="1" applyFill="1" applyBorder="1" applyAlignment="1">
      <alignment horizontal="left" vertical="center"/>
    </xf>
    <xf numFmtId="182" fontId="12" fillId="0" borderId="1" xfId="0" applyNumberFormat="1" applyFont="1" applyFill="1" applyBorder="1" applyAlignment="1">
      <alignment horizontal="left" vertical="center"/>
    </xf>
    <xf numFmtId="165" fontId="12" fillId="0" borderId="1" xfId="0" applyNumberFormat="1" applyFont="1" applyFill="1" applyBorder="1" applyAlignment="1">
      <alignment horizontal="right"/>
    </xf>
    <xf numFmtId="49" fontId="10" fillId="2" borderId="7" xfId="0" applyNumberFormat="1" applyFont="1" applyFill="1" applyBorder="1" applyAlignment="1">
      <alignment horizontal="center" vertical="center" wrapText="1"/>
    </xf>
    <xf numFmtId="168" fontId="0" fillId="0" borderId="0" xfId="0" applyNumberFormat="1" applyFont="1" applyFill="1" applyBorder="1" applyAlignment="1"/>
    <xf numFmtId="195" fontId="11" fillId="0" borderId="0" xfId="0" applyNumberFormat="1" applyFont="1" applyFill="1" applyBorder="1" applyAlignment="1"/>
    <xf numFmtId="165" fontId="12" fillId="0" borderId="5" xfId="0" applyNumberFormat="1" applyFont="1" applyFill="1" applyBorder="1" applyAlignment="1">
      <alignment horizontal="right"/>
    </xf>
    <xf numFmtId="49" fontId="25" fillId="2" borderId="0" xfId="0" applyNumberFormat="1" applyFont="1" applyFill="1" applyAlignment="1">
      <alignment horizontal="left" vertical="top"/>
    </xf>
    <xf numFmtId="0" fontId="27" fillId="2" borderId="0" xfId="0" applyFont="1" applyFill="1" applyAlignment="1">
      <alignment vertical="center"/>
    </xf>
    <xf numFmtId="0" fontId="18" fillId="0" borderId="0" xfId="0" applyNumberFormat="1" applyFont="1" applyFill="1" applyBorder="1" applyAlignment="1"/>
    <xf numFmtId="49" fontId="12" fillId="0" borderId="5" xfId="0" applyNumberFormat="1" applyFont="1" applyFill="1" applyBorder="1" applyAlignment="1">
      <alignment horizontal="left"/>
    </xf>
    <xf numFmtId="49" fontId="12" fillId="2" borderId="7" xfId="0" applyNumberFormat="1" applyFont="1" applyFill="1" applyBorder="1" applyAlignment="1">
      <alignment horizontal="left"/>
    </xf>
    <xf numFmtId="168" fontId="12" fillId="2" borderId="7" xfId="0" applyNumberFormat="1" applyFont="1" applyFill="1" applyBorder="1" applyAlignment="1">
      <alignment horizontal="right"/>
    </xf>
    <xf numFmtId="168" fontId="12" fillId="2" borderId="1" xfId="0" applyNumberFormat="1" applyFont="1" applyFill="1" applyBorder="1" applyAlignment="1">
      <alignment horizontal="right"/>
    </xf>
    <xf numFmtId="0" fontId="12" fillId="2" borderId="1" xfId="0" applyFont="1" applyFill="1" applyBorder="1" applyAlignment="1">
      <alignment vertical="center"/>
    </xf>
    <xf numFmtId="0" fontId="11" fillId="0" borderId="1" xfId="0" applyNumberFormat="1" applyFont="1" applyFill="1" applyBorder="1" applyAlignment="1"/>
    <xf numFmtId="49" fontId="10" fillId="0" borderId="1" xfId="0" applyNumberFormat="1" applyFont="1" applyFill="1" applyBorder="1" applyAlignment="1">
      <alignment horizontal="center" vertical="top" wrapText="1"/>
    </xf>
    <xf numFmtId="49" fontId="10" fillId="0" borderId="1" xfId="0" applyNumberFormat="1" applyFont="1" applyFill="1" applyBorder="1" applyAlignment="1">
      <alignment horizontal="left" vertical="top"/>
    </xf>
    <xf numFmtId="1" fontId="10" fillId="0" borderId="1" xfId="0" applyNumberFormat="1" applyFont="1" applyFill="1" applyBorder="1" applyAlignment="1">
      <alignment horizontal="right" vertical="top"/>
    </xf>
    <xf numFmtId="165" fontId="10" fillId="0" borderId="1" xfId="0" applyNumberFormat="1" applyFont="1" applyFill="1" applyBorder="1" applyAlignment="1">
      <alignment horizontal="right" vertical="top"/>
    </xf>
    <xf numFmtId="0" fontId="10" fillId="0" borderId="1" xfId="0" applyFont="1" applyFill="1" applyBorder="1" applyAlignment="1">
      <alignment horizontal="right" vertical="top"/>
    </xf>
    <xf numFmtId="49" fontId="35" fillId="0" borderId="1" xfId="0" applyNumberFormat="1" applyFont="1" applyFill="1" applyBorder="1" applyAlignment="1">
      <alignment horizontal="left" vertical="top"/>
    </xf>
    <xf numFmtId="165" fontId="35" fillId="0" borderId="1" xfId="0" applyNumberFormat="1" applyFont="1" applyFill="1" applyBorder="1" applyAlignment="1">
      <alignment horizontal="right" vertical="top"/>
    </xf>
    <xf numFmtId="182" fontId="37" fillId="0" borderId="1" xfId="0" applyNumberFormat="1" applyFont="1" applyFill="1" applyBorder="1" applyAlignment="1">
      <alignment horizontal="left" vertical="top"/>
    </xf>
    <xf numFmtId="1" fontId="37" fillId="0" borderId="1" xfId="0" applyNumberFormat="1" applyFont="1" applyFill="1" applyBorder="1" applyAlignment="1">
      <alignment horizontal="right" vertical="top"/>
    </xf>
    <xf numFmtId="165" fontId="37" fillId="0" borderId="1" xfId="0" applyNumberFormat="1" applyFont="1" applyFill="1" applyBorder="1" applyAlignment="1">
      <alignment horizontal="right" vertical="top"/>
    </xf>
    <xf numFmtId="1" fontId="12" fillId="0" borderId="1" xfId="0" applyNumberFormat="1" applyFont="1" applyFill="1" applyBorder="1" applyAlignment="1">
      <alignment horizontal="right" vertical="top"/>
    </xf>
    <xf numFmtId="165" fontId="12" fillId="0" borderId="1" xfId="0" applyNumberFormat="1" applyFont="1" applyFill="1" applyBorder="1" applyAlignment="1">
      <alignment horizontal="right" vertical="top"/>
    </xf>
    <xf numFmtId="1" fontId="12" fillId="2" borderId="0" xfId="0" applyNumberFormat="1" applyFont="1" applyFill="1" applyBorder="1" applyAlignment="1">
      <alignment horizontal="right"/>
    </xf>
    <xf numFmtId="0" fontId="11" fillId="0" borderId="0" xfId="0" applyNumberFormat="1" applyFont="1" applyFill="1" applyBorder="1" applyAlignment="1">
      <alignment vertical="top"/>
    </xf>
    <xf numFmtId="49" fontId="12" fillId="2" borderId="4" xfId="0" applyNumberFormat="1" applyFont="1" applyFill="1" applyBorder="1" applyAlignment="1">
      <alignment horizontal="left"/>
    </xf>
    <xf numFmtId="169" fontId="12" fillId="2" borderId="7" xfId="0" applyNumberFormat="1" applyFont="1" applyFill="1" applyBorder="1" applyAlignment="1">
      <alignment horizontal="right"/>
    </xf>
    <xf numFmtId="169" fontId="12" fillId="0" borderId="7" xfId="0" applyNumberFormat="1" applyFont="1" applyFill="1" applyBorder="1" applyAlignment="1">
      <alignment horizontal="right"/>
    </xf>
    <xf numFmtId="169" fontId="12" fillId="2" borderId="1" xfId="0" applyNumberFormat="1" applyFont="1" applyFill="1" applyBorder="1" applyAlignment="1">
      <alignment horizontal="right"/>
    </xf>
    <xf numFmtId="49" fontId="12" fillId="2" borderId="6" xfId="0" applyNumberFormat="1" applyFont="1" applyFill="1" applyBorder="1" applyAlignment="1">
      <alignment horizontal="left"/>
    </xf>
    <xf numFmtId="3" fontId="12" fillId="2" borderId="7" xfId="0" applyNumberFormat="1" applyFont="1" applyFill="1" applyBorder="1" applyAlignment="1">
      <alignment horizontal="right"/>
    </xf>
    <xf numFmtId="3" fontId="12" fillId="2" borderId="15" xfId="0" applyNumberFormat="1" applyFont="1" applyFill="1" applyBorder="1" applyAlignment="1">
      <alignment horizontal="right"/>
    </xf>
    <xf numFmtId="165" fontId="12" fillId="2" borderId="4" xfId="0" applyNumberFormat="1" applyFont="1" applyFill="1" applyBorder="1" applyAlignment="1">
      <alignment horizontal="right"/>
    </xf>
    <xf numFmtId="170" fontId="12" fillId="2" borderId="4" xfId="0" applyNumberFormat="1" applyFont="1" applyFill="1" applyBorder="1" applyAlignment="1">
      <alignment horizontal="right"/>
    </xf>
    <xf numFmtId="3" fontId="12" fillId="2" borderId="1" xfId="0" applyNumberFormat="1" applyFont="1" applyFill="1" applyBorder="1" applyAlignment="1">
      <alignment horizontal="right"/>
    </xf>
    <xf numFmtId="49" fontId="12" fillId="2" borderId="0" xfId="0" applyNumberFormat="1" applyFont="1" applyFill="1" applyAlignment="1">
      <alignment horizontal="left"/>
    </xf>
    <xf numFmtId="0" fontId="12" fillId="2" borderId="0" xfId="0" applyFont="1" applyFill="1" applyBorder="1" applyAlignment="1">
      <alignment horizontal="left" wrapText="1"/>
    </xf>
    <xf numFmtId="49" fontId="12" fillId="2" borderId="16" xfId="0" applyNumberFormat="1" applyFont="1" applyFill="1" applyBorder="1" applyAlignment="1">
      <alignment horizontal="left" vertical="center"/>
    </xf>
    <xf numFmtId="170" fontId="12" fillId="0" borderId="1" xfId="0" applyNumberFormat="1" applyFont="1" applyFill="1" applyBorder="1" applyAlignment="1">
      <alignment horizontal="right"/>
    </xf>
    <xf numFmtId="49" fontId="12" fillId="0" borderId="1" xfId="0" applyNumberFormat="1" applyFont="1" applyFill="1" applyBorder="1" applyAlignment="1">
      <alignment horizontal="left"/>
    </xf>
    <xf numFmtId="172" fontId="12" fillId="2" borderId="7" xfId="0" applyNumberFormat="1" applyFont="1" applyFill="1" applyBorder="1" applyAlignment="1">
      <alignment horizontal="right"/>
    </xf>
    <xf numFmtId="172" fontId="12" fillId="2" borderId="1" xfId="0" applyNumberFormat="1" applyFont="1" applyFill="1" applyBorder="1" applyAlignment="1">
      <alignment horizontal="right"/>
    </xf>
    <xf numFmtId="173" fontId="12" fillId="2" borderId="7" xfId="0" applyNumberFormat="1" applyFont="1" applyFill="1" applyBorder="1" applyAlignment="1">
      <alignment horizontal="right"/>
    </xf>
    <xf numFmtId="167" fontId="12" fillId="2" borderId="7" xfId="0" applyNumberFormat="1" applyFont="1" applyFill="1" applyBorder="1" applyAlignment="1">
      <alignment horizontal="right"/>
    </xf>
    <xf numFmtId="173" fontId="12" fillId="2" borderId="1" xfId="0" applyNumberFormat="1" applyFont="1" applyFill="1" applyBorder="1" applyAlignment="1">
      <alignment horizontal="right"/>
    </xf>
    <xf numFmtId="174" fontId="12" fillId="2" borderId="1" xfId="0" applyNumberFormat="1" applyFont="1" applyFill="1" applyBorder="1" applyAlignment="1">
      <alignment horizontal="right"/>
    </xf>
    <xf numFmtId="175" fontId="12" fillId="2" borderId="7" xfId="0" applyNumberFormat="1" applyFont="1" applyFill="1" applyBorder="1" applyAlignment="1">
      <alignment horizontal="right"/>
    </xf>
    <xf numFmtId="175" fontId="12" fillId="2" borderId="1" xfId="0" applyNumberFormat="1" applyFont="1" applyFill="1" applyBorder="1" applyAlignment="1">
      <alignment horizontal="right"/>
    </xf>
    <xf numFmtId="166" fontId="12" fillId="2" borderId="7" xfId="0" applyNumberFormat="1" applyFont="1" applyFill="1" applyBorder="1" applyAlignment="1">
      <alignment horizontal="right"/>
    </xf>
    <xf numFmtId="1" fontId="12" fillId="2" borderId="7" xfId="0" applyNumberFormat="1" applyFont="1" applyFill="1" applyBorder="1" applyAlignment="1">
      <alignment horizontal="right"/>
    </xf>
    <xf numFmtId="166" fontId="12" fillId="2" borderId="1" xfId="0" applyNumberFormat="1" applyFont="1" applyFill="1" applyBorder="1" applyAlignment="1">
      <alignment horizontal="right"/>
    </xf>
    <xf numFmtId="1" fontId="12" fillId="2" borderId="1" xfId="0" applyNumberFormat="1" applyFont="1" applyFill="1" applyBorder="1" applyAlignment="1">
      <alignment horizontal="right"/>
    </xf>
    <xf numFmtId="176" fontId="12" fillId="2" borderId="7" xfId="0" applyNumberFormat="1" applyFont="1" applyFill="1" applyBorder="1" applyAlignment="1">
      <alignment horizontal="right"/>
    </xf>
    <xf numFmtId="177" fontId="12" fillId="2" borderId="7" xfId="0" applyNumberFormat="1" applyFont="1" applyFill="1" applyBorder="1" applyAlignment="1">
      <alignment horizontal="right"/>
    </xf>
    <xf numFmtId="176" fontId="12" fillId="2" borderId="1" xfId="0" applyNumberFormat="1" applyFont="1" applyFill="1" applyBorder="1" applyAlignment="1">
      <alignment horizontal="right"/>
    </xf>
    <xf numFmtId="177" fontId="12" fillId="2" borderId="1" xfId="0" applyNumberFormat="1" applyFont="1" applyFill="1" applyBorder="1" applyAlignment="1">
      <alignment horizontal="right"/>
    </xf>
    <xf numFmtId="166" fontId="22" fillId="2" borderId="5" xfId="0" applyNumberFormat="1" applyFont="1" applyFill="1" applyBorder="1" applyAlignment="1">
      <alignment horizontal="right" vertical="center" wrapText="1"/>
    </xf>
    <xf numFmtId="178" fontId="22" fillId="2" borderId="5" xfId="0" applyNumberFormat="1" applyFont="1" applyFill="1" applyBorder="1" applyAlignment="1">
      <alignment horizontal="right" vertical="center" wrapText="1"/>
    </xf>
    <xf numFmtId="167" fontId="22" fillId="2" borderId="5" xfId="0" applyNumberFormat="1" applyFont="1" applyFill="1" applyBorder="1" applyAlignment="1">
      <alignment horizontal="right" vertical="center" wrapText="1"/>
    </xf>
    <xf numFmtId="179" fontId="12" fillId="2" borderId="7" xfId="0" applyNumberFormat="1" applyFont="1" applyFill="1" applyBorder="1" applyAlignment="1">
      <alignment horizontal="right"/>
    </xf>
    <xf numFmtId="179" fontId="12" fillId="2" borderId="1" xfId="0" applyNumberFormat="1" applyFont="1" applyFill="1" applyBorder="1" applyAlignment="1">
      <alignment horizontal="right"/>
    </xf>
    <xf numFmtId="180" fontId="12" fillId="2" borderId="7" xfId="0" applyNumberFormat="1" applyFont="1" applyFill="1" applyBorder="1" applyAlignment="1">
      <alignment horizontal="right"/>
    </xf>
    <xf numFmtId="180" fontId="12" fillId="2" borderId="1" xfId="0" applyNumberFormat="1" applyFont="1" applyFill="1" applyBorder="1" applyAlignment="1">
      <alignment horizontal="right"/>
    </xf>
    <xf numFmtId="178" fontId="11" fillId="0" borderId="0" xfId="0" applyNumberFormat="1" applyFont="1" applyFill="1" applyBorder="1" applyAlignment="1"/>
    <xf numFmtId="178" fontId="12" fillId="2" borderId="7" xfId="0" applyNumberFormat="1" applyFont="1" applyFill="1" applyBorder="1" applyAlignment="1">
      <alignment horizontal="right"/>
    </xf>
    <xf numFmtId="178" fontId="12" fillId="2" borderId="1" xfId="0" applyNumberFormat="1" applyFont="1" applyFill="1" applyBorder="1" applyAlignment="1">
      <alignment horizontal="right"/>
    </xf>
    <xf numFmtId="49" fontId="12" fillId="2" borderId="1" xfId="0" applyNumberFormat="1" applyFont="1" applyFill="1" applyBorder="1" applyAlignment="1">
      <alignment horizontal="left" wrapText="1"/>
    </xf>
    <xf numFmtId="49" fontId="12" fillId="2" borderId="1" xfId="0" applyNumberFormat="1" applyFont="1" applyFill="1" applyBorder="1" applyAlignment="1">
      <alignment horizontal="right" wrapText="1"/>
    </xf>
    <xf numFmtId="0" fontId="12" fillId="2" borderId="1" xfId="0" applyFont="1" applyFill="1" applyBorder="1" applyAlignment="1">
      <alignment horizontal="right" vertical="center"/>
    </xf>
    <xf numFmtId="170" fontId="12" fillId="2" borderId="17" xfId="0" applyNumberFormat="1" applyFont="1" applyFill="1" applyBorder="1" applyAlignment="1">
      <alignment horizontal="right"/>
    </xf>
    <xf numFmtId="181" fontId="12" fillId="2" borderId="7" xfId="0" applyNumberFormat="1" applyFont="1" applyFill="1" applyBorder="1" applyAlignment="1">
      <alignment horizontal="right"/>
    </xf>
    <xf numFmtId="181" fontId="12" fillId="2" borderId="1" xfId="0" applyNumberFormat="1" applyFont="1" applyFill="1" applyBorder="1" applyAlignment="1">
      <alignment horizontal="right"/>
    </xf>
    <xf numFmtId="49" fontId="12" fillId="2" borderId="7" xfId="0" applyNumberFormat="1" applyFont="1" applyFill="1" applyBorder="1" applyAlignment="1">
      <alignment horizontal="left" vertical="top"/>
    </xf>
    <xf numFmtId="3" fontId="12" fillId="2" borderId="7" xfId="0" applyNumberFormat="1" applyFont="1" applyFill="1" applyBorder="1" applyAlignment="1">
      <alignment horizontal="center" vertical="top"/>
    </xf>
    <xf numFmtId="177" fontId="12" fillId="2" borderId="7" xfId="0" applyNumberFormat="1" applyFont="1" applyFill="1" applyBorder="1" applyAlignment="1">
      <alignment horizontal="center" vertical="top"/>
    </xf>
    <xf numFmtId="49" fontId="12" fillId="2" borderId="1" xfId="0" applyNumberFormat="1" applyFont="1" applyFill="1" applyBorder="1" applyAlignment="1">
      <alignment horizontal="left" vertical="top"/>
    </xf>
    <xf numFmtId="3" fontId="12" fillId="2" borderId="1" xfId="0" applyNumberFormat="1" applyFont="1" applyFill="1" applyBorder="1" applyAlignment="1">
      <alignment horizontal="center" vertical="top"/>
    </xf>
    <xf numFmtId="177" fontId="12" fillId="2" borderId="1" xfId="0" applyNumberFormat="1" applyFont="1" applyFill="1" applyBorder="1" applyAlignment="1">
      <alignment horizontal="center" vertical="top"/>
    </xf>
    <xf numFmtId="49" fontId="10" fillId="2" borderId="1" xfId="0" applyNumberFormat="1" applyFont="1" applyFill="1" applyBorder="1" applyAlignment="1">
      <alignment horizontal="left" vertical="center"/>
    </xf>
    <xf numFmtId="170" fontId="10" fillId="2" borderId="1" xfId="0" applyNumberFormat="1" applyFont="1" applyFill="1" applyBorder="1" applyAlignment="1">
      <alignment horizontal="right" vertical="center"/>
    </xf>
    <xf numFmtId="165" fontId="10" fillId="2" borderId="1" xfId="0" applyNumberFormat="1" applyFont="1" applyFill="1" applyBorder="1" applyAlignment="1">
      <alignment horizontal="right" vertical="center"/>
    </xf>
    <xf numFmtId="165" fontId="12" fillId="2" borderId="1" xfId="0" applyNumberFormat="1" applyFont="1" applyFill="1" applyBorder="1" applyAlignment="1">
      <alignment horizontal="right" vertical="center"/>
    </xf>
    <xf numFmtId="170" fontId="12" fillId="2" borderId="1" xfId="0" applyNumberFormat="1" applyFont="1" applyFill="1" applyBorder="1" applyAlignment="1">
      <alignment horizontal="right" vertical="center"/>
    </xf>
    <xf numFmtId="0" fontId="10" fillId="2" borderId="0" xfId="0" applyFont="1" applyFill="1" applyBorder="1" applyAlignment="1">
      <alignment horizontal="left" wrapText="1"/>
    </xf>
    <xf numFmtId="170" fontId="12" fillId="2" borderId="0" xfId="0" applyNumberFormat="1" applyFont="1" applyFill="1" applyAlignment="1">
      <alignment vertical="center"/>
    </xf>
    <xf numFmtId="3" fontId="12" fillId="2" borderId="0" xfId="0" applyNumberFormat="1" applyFont="1" applyFill="1" applyAlignment="1">
      <alignment vertical="center"/>
    </xf>
    <xf numFmtId="0" fontId="12" fillId="0" borderId="0" xfId="0" applyFont="1" applyFill="1" applyAlignment="1">
      <alignment vertical="top"/>
    </xf>
    <xf numFmtId="0" fontId="15" fillId="0" borderId="0" xfId="0" applyNumberFormat="1" applyFont="1" applyFill="1" applyBorder="1" applyAlignment="1">
      <alignment vertical="top"/>
    </xf>
    <xf numFmtId="170" fontId="11" fillId="0" borderId="0" xfId="0" applyNumberFormat="1" applyFont="1" applyFill="1" applyBorder="1" applyAlignment="1">
      <alignment vertical="top"/>
    </xf>
    <xf numFmtId="3" fontId="19" fillId="4" borderId="1" xfId="13" applyNumberFormat="1" applyFont="1" applyFill="1" applyBorder="1" applyAlignment="1">
      <alignment horizontal="right" vertical="top"/>
    </xf>
    <xf numFmtId="3" fontId="26" fillId="4" borderId="1" xfId="13" applyNumberFormat="1" applyFont="1" applyFill="1" applyBorder="1" applyAlignment="1">
      <alignment horizontal="right" vertical="top"/>
    </xf>
    <xf numFmtId="3" fontId="18" fillId="0" borderId="0" xfId="13" applyNumberFormat="1" applyFont="1" applyFill="1" applyBorder="1" applyAlignment="1">
      <alignment vertical="top"/>
    </xf>
    <xf numFmtId="49" fontId="12" fillId="2" borderId="15" xfId="0" applyNumberFormat="1" applyFont="1" applyFill="1" applyBorder="1" applyAlignment="1">
      <alignment horizontal="left"/>
    </xf>
    <xf numFmtId="3" fontId="12" fillId="2" borderId="4" xfId="0" applyNumberFormat="1" applyFont="1" applyFill="1" applyBorder="1" applyAlignment="1">
      <alignment horizontal="right"/>
    </xf>
    <xf numFmtId="0" fontId="12" fillId="2" borderId="4" xfId="0" applyFont="1" applyFill="1" applyBorder="1" applyAlignment="1">
      <alignment horizontal="right"/>
    </xf>
    <xf numFmtId="49" fontId="10" fillId="2" borderId="7" xfId="0" applyNumberFormat="1" applyFont="1" applyFill="1" applyBorder="1" applyAlignment="1">
      <alignment horizontal="center"/>
    </xf>
    <xf numFmtId="0" fontId="12" fillId="2" borderId="0" xfId="0" applyFont="1" applyFill="1" applyAlignment="1">
      <alignment vertical="top"/>
    </xf>
    <xf numFmtId="0" fontId="10" fillId="2" borderId="5" xfId="0" applyFont="1" applyFill="1" applyBorder="1" applyAlignment="1">
      <alignment horizontal="center" vertical="top" wrapText="1"/>
    </xf>
    <xf numFmtId="1" fontId="11" fillId="0" borderId="0" xfId="0" applyNumberFormat="1" applyFont="1" applyFill="1" applyBorder="1" applyAlignment="1"/>
    <xf numFmtId="0" fontId="40" fillId="5" borderId="54" xfId="0" applyNumberFormat="1" applyFont="1" applyFill="1" applyBorder="1" applyAlignment="1">
      <alignment horizontal="left" vertical="top" wrapText="1"/>
    </xf>
    <xf numFmtId="170" fontId="10" fillId="0" borderId="5" xfId="0" applyNumberFormat="1" applyFont="1" applyFill="1" applyBorder="1" applyAlignment="1">
      <alignment horizontal="right"/>
    </xf>
    <xf numFmtId="165" fontId="12" fillId="2" borderId="2" xfId="0" applyNumberFormat="1" applyFont="1" applyFill="1" applyBorder="1" applyAlignment="1">
      <alignment horizontal="right"/>
    </xf>
    <xf numFmtId="0" fontId="41" fillId="0" borderId="1" xfId="0" applyNumberFormat="1" applyFont="1" applyFill="1" applyBorder="1" applyAlignment="1">
      <alignment horizontal="center" vertical="top"/>
    </xf>
    <xf numFmtId="2" fontId="41" fillId="0" borderId="1" xfId="0" applyNumberFormat="1" applyFont="1" applyFill="1" applyBorder="1" applyAlignment="1">
      <alignment horizontal="right" vertical="top"/>
    </xf>
    <xf numFmtId="4" fontId="41" fillId="0" borderId="1" xfId="0" applyNumberFormat="1" applyFont="1" applyFill="1" applyBorder="1" applyAlignment="1">
      <alignment horizontal="center" vertical="top"/>
    </xf>
    <xf numFmtId="197" fontId="41" fillId="0" borderId="1" xfId="0" applyNumberFormat="1" applyFont="1" applyFill="1" applyBorder="1" applyAlignment="1">
      <alignment horizontal="right" vertical="top"/>
    </xf>
    <xf numFmtId="4" fontId="41" fillId="0" borderId="1" xfId="0" applyNumberFormat="1" applyFont="1" applyFill="1" applyBorder="1" applyAlignment="1">
      <alignment horizontal="right" vertical="top"/>
    </xf>
    <xf numFmtId="3" fontId="41" fillId="0" borderId="1" xfId="0" applyNumberFormat="1" applyFont="1" applyFill="1" applyBorder="1" applyAlignment="1">
      <alignment horizontal="right" vertical="top"/>
    </xf>
    <xf numFmtId="198" fontId="12" fillId="2" borderId="7" xfId="0" applyNumberFormat="1" applyFont="1" applyFill="1" applyBorder="1" applyAlignment="1">
      <alignment horizontal="right"/>
    </xf>
    <xf numFmtId="182" fontId="12" fillId="2" borderId="1" xfId="0" applyNumberFormat="1" applyFont="1" applyFill="1" applyBorder="1" applyAlignment="1">
      <alignment horizontal="left"/>
    </xf>
    <xf numFmtId="182" fontId="11" fillId="0" borderId="1" xfId="32" applyNumberFormat="1" applyFont="1" applyBorder="1" applyAlignment="1">
      <alignment horizontal="left" vertical="top" wrapText="1"/>
    </xf>
    <xf numFmtId="1" fontId="20" fillId="0" borderId="1" xfId="33" applyNumberFormat="1" applyFont="1" applyFill="1" applyBorder="1" applyAlignment="1">
      <alignment horizontal="right" vertical="top" wrapText="1"/>
    </xf>
    <xf numFmtId="3" fontId="10" fillId="2" borderId="5" xfId="0" applyNumberFormat="1" applyFont="1" applyFill="1" applyBorder="1" applyAlignment="1">
      <alignment horizontal="right" vertical="top"/>
    </xf>
    <xf numFmtId="170" fontId="10" fillId="2" borderId="5" xfId="0" applyNumberFormat="1" applyFont="1" applyFill="1" applyBorder="1" applyAlignment="1">
      <alignment horizontal="right" vertical="top"/>
    </xf>
    <xf numFmtId="165" fontId="10" fillId="2" borderId="5" xfId="0" applyNumberFormat="1" applyFont="1" applyFill="1" applyBorder="1" applyAlignment="1">
      <alignment horizontal="right" vertical="top"/>
    </xf>
    <xf numFmtId="3" fontId="11" fillId="4" borderId="1" xfId="17" applyNumberFormat="1" applyFont="1" applyFill="1" applyBorder="1" applyAlignment="1">
      <alignment horizontal="right" vertical="top" wrapText="1"/>
    </xf>
    <xf numFmtId="3" fontId="12" fillId="2" borderId="5" xfId="0" applyNumberFormat="1" applyFont="1" applyFill="1" applyBorder="1" applyAlignment="1">
      <alignment horizontal="right" vertical="top"/>
    </xf>
    <xf numFmtId="165" fontId="12" fillId="2" borderId="5" xfId="0" applyNumberFormat="1" applyFont="1" applyFill="1" applyBorder="1" applyAlignment="1">
      <alignment horizontal="right" vertical="top"/>
    </xf>
    <xf numFmtId="170" fontId="12" fillId="2" borderId="5" xfId="0" applyNumberFormat="1" applyFont="1" applyFill="1" applyBorder="1" applyAlignment="1">
      <alignment horizontal="right" vertical="top"/>
    </xf>
    <xf numFmtId="0" fontId="12" fillId="2" borderId="5" xfId="0" applyFont="1" applyFill="1" applyBorder="1" applyAlignment="1">
      <alignment horizontal="right" vertical="top"/>
    </xf>
    <xf numFmtId="3" fontId="12" fillId="2" borderId="7" xfId="0" applyNumberFormat="1" applyFont="1" applyFill="1" applyBorder="1" applyAlignment="1">
      <alignment horizontal="right" vertical="top"/>
    </xf>
    <xf numFmtId="170" fontId="12" fillId="2" borderId="7" xfId="0" applyNumberFormat="1" applyFont="1" applyFill="1" applyBorder="1" applyAlignment="1">
      <alignment horizontal="right" vertical="top"/>
    </xf>
    <xf numFmtId="165" fontId="12" fillId="2" borderId="7" xfId="0" applyNumberFormat="1" applyFont="1" applyFill="1" applyBorder="1" applyAlignment="1">
      <alignment horizontal="right" vertical="top"/>
    </xf>
    <xf numFmtId="3" fontId="12" fillId="2" borderId="1" xfId="0" applyNumberFormat="1" applyFont="1" applyFill="1" applyBorder="1" applyAlignment="1">
      <alignment horizontal="right" vertical="top"/>
    </xf>
    <xf numFmtId="170" fontId="12" fillId="2" borderId="1" xfId="0" applyNumberFormat="1" applyFont="1" applyFill="1" applyBorder="1" applyAlignment="1">
      <alignment horizontal="right" vertical="top"/>
    </xf>
    <xf numFmtId="165" fontId="12" fillId="2" borderId="1" xfId="0" applyNumberFormat="1" applyFont="1" applyFill="1" applyBorder="1" applyAlignment="1">
      <alignment horizontal="right" vertical="top"/>
    </xf>
    <xf numFmtId="3" fontId="20" fillId="4" borderId="1" xfId="17" applyNumberFormat="1" applyFont="1" applyFill="1" applyBorder="1" applyAlignment="1">
      <alignment horizontal="right" vertical="top" wrapText="1"/>
    </xf>
    <xf numFmtId="17" fontId="12" fillId="2" borderId="1" xfId="0" applyNumberFormat="1" applyFont="1" applyFill="1" applyBorder="1" applyAlignment="1">
      <alignment horizontal="left"/>
    </xf>
    <xf numFmtId="186" fontId="12" fillId="2" borderId="1" xfId="0" applyNumberFormat="1" applyFont="1" applyFill="1" applyBorder="1" applyAlignment="1">
      <alignment horizontal="right"/>
    </xf>
    <xf numFmtId="49" fontId="10" fillId="2" borderId="6" xfId="0" applyNumberFormat="1" applyFont="1" applyFill="1" applyBorder="1" applyAlignment="1">
      <alignment horizontal="left"/>
    </xf>
    <xf numFmtId="49" fontId="12" fillId="2" borderId="8" xfId="0" applyNumberFormat="1" applyFont="1" applyFill="1" applyBorder="1" applyAlignment="1">
      <alignment horizontal="left"/>
    </xf>
    <xf numFmtId="171" fontId="10" fillId="2" borderId="1" xfId="0" applyNumberFormat="1" applyFont="1" applyFill="1" applyBorder="1" applyAlignment="1">
      <alignment horizontal="right"/>
    </xf>
    <xf numFmtId="165" fontId="10" fillId="2" borderId="7" xfId="0" applyNumberFormat="1" applyFont="1" applyFill="1" applyBorder="1" applyAlignment="1">
      <alignment horizontal="right"/>
    </xf>
    <xf numFmtId="170" fontId="10" fillId="2" borderId="7" xfId="0" applyNumberFormat="1" applyFont="1" applyFill="1" applyBorder="1" applyAlignment="1">
      <alignment horizontal="right"/>
    </xf>
    <xf numFmtId="171" fontId="10" fillId="2" borderId="7" xfId="0" applyNumberFormat="1" applyFont="1" applyFill="1" applyBorder="1" applyAlignment="1">
      <alignment horizontal="right"/>
    </xf>
    <xf numFmtId="49" fontId="10" fillId="2" borderId="7" xfId="0" applyNumberFormat="1" applyFont="1" applyFill="1" applyBorder="1" applyAlignment="1">
      <alignment horizontal="left"/>
    </xf>
    <xf numFmtId="172" fontId="10" fillId="2" borderId="7" xfId="0" applyNumberFormat="1" applyFont="1" applyFill="1" applyBorder="1" applyAlignment="1">
      <alignment horizontal="right"/>
    </xf>
    <xf numFmtId="49" fontId="14" fillId="2" borderId="5" xfId="0" applyNumberFormat="1" applyFont="1" applyFill="1" applyBorder="1" applyAlignment="1">
      <alignment horizontal="center" vertical="top" wrapText="1"/>
    </xf>
    <xf numFmtId="0" fontId="14" fillId="2" borderId="5" xfId="0" applyFont="1" applyFill="1" applyBorder="1" applyAlignment="1">
      <alignment horizontal="center" vertical="top" wrapText="1"/>
    </xf>
    <xf numFmtId="0" fontId="16" fillId="2" borderId="0" xfId="0" applyFont="1" applyFill="1" applyAlignment="1">
      <alignment vertical="top"/>
    </xf>
    <xf numFmtId="0" fontId="16" fillId="2" borderId="5" xfId="0" applyFont="1" applyFill="1" applyBorder="1" applyAlignment="1">
      <alignment horizontal="center" vertical="top"/>
    </xf>
    <xf numFmtId="49" fontId="16" fillId="2" borderId="5" xfId="0" applyNumberFormat="1" applyFont="1" applyFill="1" applyBorder="1" applyAlignment="1">
      <alignment horizontal="left" vertical="top" wrapText="1"/>
    </xf>
    <xf numFmtId="165" fontId="16" fillId="2" borderId="5" xfId="0" applyNumberFormat="1" applyFont="1" applyFill="1" applyBorder="1" applyAlignment="1">
      <alignment horizontal="right" vertical="top"/>
    </xf>
    <xf numFmtId="170" fontId="16" fillId="2" borderId="5" xfId="0" applyNumberFormat="1" applyFont="1" applyFill="1" applyBorder="1" applyAlignment="1">
      <alignment horizontal="right" vertical="top"/>
    </xf>
    <xf numFmtId="172" fontId="16" fillId="2" borderId="5" xfId="0" applyNumberFormat="1" applyFont="1" applyFill="1" applyBorder="1" applyAlignment="1">
      <alignment horizontal="right" vertical="top"/>
    </xf>
    <xf numFmtId="174" fontId="10" fillId="2" borderId="7" xfId="0" applyNumberFormat="1" applyFont="1" applyFill="1" applyBorder="1" applyAlignment="1">
      <alignment horizontal="right"/>
    </xf>
    <xf numFmtId="0" fontId="10" fillId="2" borderId="7" xfId="0" applyFont="1" applyFill="1" applyBorder="1" applyAlignment="1">
      <alignment horizontal="right"/>
    </xf>
    <xf numFmtId="167" fontId="10" fillId="2" borderId="7" xfId="0" applyNumberFormat="1" applyFont="1" applyFill="1" applyBorder="1" applyAlignment="1">
      <alignment horizontal="right"/>
    </xf>
    <xf numFmtId="175" fontId="10" fillId="2" borderId="7" xfId="0" applyNumberFormat="1" applyFont="1" applyFill="1" applyBorder="1" applyAlignment="1">
      <alignment horizontal="right"/>
    </xf>
    <xf numFmtId="175" fontId="10" fillId="2" borderId="1" xfId="0" applyNumberFormat="1" applyFont="1" applyFill="1" applyBorder="1" applyAlignment="1">
      <alignment horizontal="right"/>
    </xf>
    <xf numFmtId="166" fontId="10" fillId="2" borderId="7" xfId="0" applyNumberFormat="1" applyFont="1" applyFill="1" applyBorder="1" applyAlignment="1">
      <alignment horizontal="right"/>
    </xf>
    <xf numFmtId="1" fontId="10" fillId="2" borderId="7" xfId="0" applyNumberFormat="1" applyFont="1" applyFill="1" applyBorder="1" applyAlignment="1">
      <alignment horizontal="right"/>
    </xf>
    <xf numFmtId="49" fontId="10" fillId="2" borderId="1" xfId="0" applyNumberFormat="1" applyFont="1" applyFill="1" applyBorder="1" applyAlignment="1">
      <alignment horizontal="left"/>
    </xf>
    <xf numFmtId="172" fontId="10" fillId="2" borderId="1" xfId="0" applyNumberFormat="1" applyFont="1" applyFill="1" applyBorder="1" applyAlignment="1">
      <alignment horizontal="right"/>
    </xf>
    <xf numFmtId="166" fontId="10" fillId="2" borderId="1" xfId="0" applyNumberFormat="1" applyFont="1" applyFill="1" applyBorder="1" applyAlignment="1">
      <alignment horizontal="right"/>
    </xf>
    <xf numFmtId="1" fontId="10" fillId="2" borderId="1" xfId="0" applyNumberFormat="1" applyFont="1" applyFill="1" applyBorder="1" applyAlignment="1">
      <alignment horizontal="right"/>
    </xf>
    <xf numFmtId="172" fontId="12" fillId="2" borderId="4" xfId="0" applyNumberFormat="1" applyFont="1" applyFill="1" applyBorder="1" applyAlignment="1">
      <alignment horizontal="right"/>
    </xf>
    <xf numFmtId="166" fontId="12" fillId="2" borderId="4" xfId="0" applyNumberFormat="1" applyFont="1" applyFill="1" applyBorder="1" applyAlignment="1">
      <alignment horizontal="right"/>
    </xf>
    <xf numFmtId="1" fontId="12" fillId="2" borderId="4" xfId="0" applyNumberFormat="1" applyFont="1" applyFill="1" applyBorder="1" applyAlignment="1">
      <alignment horizontal="right"/>
    </xf>
    <xf numFmtId="198" fontId="12" fillId="2" borderId="1" xfId="0" applyNumberFormat="1" applyFont="1" applyFill="1" applyBorder="1" applyAlignment="1">
      <alignment horizontal="right"/>
    </xf>
    <xf numFmtId="3" fontId="10" fillId="2" borderId="7" xfId="0" applyNumberFormat="1" applyFont="1" applyFill="1" applyBorder="1" applyAlignment="1">
      <alignment horizontal="right"/>
    </xf>
    <xf numFmtId="177" fontId="10" fillId="2" borderId="7" xfId="0" applyNumberFormat="1" applyFont="1" applyFill="1" applyBorder="1" applyAlignment="1">
      <alignment horizontal="right"/>
    </xf>
    <xf numFmtId="3" fontId="12" fillId="2" borderId="1" xfId="0" applyNumberFormat="1" applyFont="1" applyFill="1" applyBorder="1" applyAlignment="1">
      <alignment horizontal="right" wrapText="1"/>
    </xf>
    <xf numFmtId="3" fontId="12" fillId="2" borderId="1" xfId="0" applyNumberFormat="1" applyFont="1" applyFill="1" applyBorder="1" applyAlignment="1">
      <alignment horizontal="right" vertical="center"/>
    </xf>
    <xf numFmtId="170" fontId="12" fillId="2" borderId="18" xfId="0" applyNumberFormat="1" applyFont="1" applyFill="1" applyBorder="1" applyAlignment="1">
      <alignment horizontal="right"/>
    </xf>
    <xf numFmtId="180" fontId="10" fillId="2" borderId="5" xfId="0" applyNumberFormat="1" applyFont="1" applyFill="1" applyBorder="1" applyAlignment="1">
      <alignment horizontal="right"/>
    </xf>
    <xf numFmtId="194" fontId="39" fillId="0" borderId="8" xfId="34" applyFont="1" applyBorder="1" applyAlignment="1">
      <alignment vertical="top" wrapText="1"/>
    </xf>
    <xf numFmtId="194" fontId="39" fillId="0" borderId="9" xfId="34" applyFont="1" applyBorder="1" applyAlignment="1">
      <alignment vertical="top" wrapText="1"/>
    </xf>
    <xf numFmtId="194" fontId="37" fillId="0" borderId="9" xfId="34" applyFont="1" applyBorder="1" applyAlignment="1">
      <alignment vertical="top" wrapText="1"/>
    </xf>
    <xf numFmtId="0" fontId="7" fillId="0" borderId="20" xfId="16" applyFont="1" applyFill="1" applyBorder="1" applyAlignment="1">
      <alignment vertical="top" wrapText="1"/>
    </xf>
    <xf numFmtId="0" fontId="0" fillId="0" borderId="0" xfId="0" applyAlignment="1">
      <alignment vertical="top"/>
    </xf>
    <xf numFmtId="0" fontId="7" fillId="0" borderId="9" xfId="16" applyFont="1" applyFill="1" applyBorder="1" applyAlignment="1">
      <alignment vertical="top" wrapText="1"/>
    </xf>
    <xf numFmtId="190" fontId="37" fillId="0" borderId="1" xfId="28" applyNumberFormat="1" applyFont="1" applyFill="1" applyBorder="1" applyAlignment="1">
      <alignment horizontal="right" vertical="top" wrapText="1"/>
    </xf>
    <xf numFmtId="166" fontId="37" fillId="0" borderId="1" xfId="34" applyNumberFormat="1" applyFont="1" applyFill="1" applyBorder="1" applyAlignment="1">
      <alignment horizontal="right" vertical="top" wrapText="1"/>
    </xf>
    <xf numFmtId="0" fontId="39" fillId="0" borderId="4" xfId="16" applyFont="1" applyFill="1" applyBorder="1" applyAlignment="1">
      <alignment vertical="top" wrapText="1"/>
    </xf>
    <xf numFmtId="166" fontId="37" fillId="0" borderId="10" xfId="28" applyNumberFormat="1" applyFont="1" applyFill="1" applyBorder="1" applyAlignment="1">
      <alignment horizontal="right" vertical="top" wrapText="1"/>
    </xf>
    <xf numFmtId="166" fontId="37" fillId="0" borderId="4" xfId="28" applyNumberFormat="1" applyFont="1" applyFill="1" applyBorder="1" applyAlignment="1">
      <alignment horizontal="right" vertical="top" wrapText="1"/>
    </xf>
    <xf numFmtId="166" fontId="37" fillId="0" borderId="11" xfId="28" applyNumberFormat="1" applyFont="1" applyFill="1" applyBorder="1" applyAlignment="1">
      <alignment horizontal="right" vertical="top" wrapText="1"/>
    </xf>
    <xf numFmtId="166" fontId="37" fillId="0" borderId="12" xfId="28" applyNumberFormat="1" applyFont="1" applyFill="1" applyBorder="1" applyAlignment="1">
      <alignment horizontal="right" vertical="top" wrapText="1"/>
    </xf>
    <xf numFmtId="190" fontId="37" fillId="0" borderId="12" xfId="28" applyNumberFormat="1" applyFont="1" applyFill="1" applyBorder="1" applyAlignment="1">
      <alignment horizontal="right" vertical="top" wrapText="1"/>
    </xf>
    <xf numFmtId="190" fontId="37" fillId="0" borderId="12" xfId="13" applyNumberFormat="1" applyFont="1" applyFill="1" applyBorder="1" applyAlignment="1">
      <alignment horizontal="right" vertical="top" wrapText="1"/>
    </xf>
    <xf numFmtId="0" fontId="39" fillId="0" borderId="9" xfId="16" applyFont="1" applyFill="1" applyBorder="1" applyAlignment="1">
      <alignment vertical="top" wrapText="1"/>
    </xf>
    <xf numFmtId="0" fontId="7" fillId="0" borderId="9" xfId="16" applyNumberFormat="1" applyFont="1" applyFill="1" applyBorder="1" applyAlignment="1">
      <alignment vertical="top"/>
    </xf>
    <xf numFmtId="2" fontId="37" fillId="0" borderId="12" xfId="28" applyNumberFormat="1" applyFont="1" applyFill="1" applyBorder="1" applyAlignment="1">
      <alignment horizontal="right" vertical="top" wrapText="1"/>
    </xf>
    <xf numFmtId="0" fontId="49" fillId="0" borderId="0" xfId="0" applyFont="1" applyAlignment="1">
      <alignment vertical="top" wrapText="1"/>
    </xf>
    <xf numFmtId="191" fontId="37" fillId="0" borderId="12" xfId="28" applyNumberFormat="1" applyFont="1" applyFill="1" applyBorder="1" applyAlignment="1">
      <alignment horizontal="right" vertical="top" wrapText="1"/>
    </xf>
    <xf numFmtId="194" fontId="36" fillId="0" borderId="12" xfId="34" applyFont="1" applyBorder="1" applyAlignment="1">
      <alignment vertical="top"/>
    </xf>
    <xf numFmtId="190" fontId="37" fillId="0" borderId="12" xfId="28" applyNumberFormat="1" applyFont="1" applyFill="1" applyBorder="1" applyAlignment="1">
      <alignment horizontal="right" vertical="top"/>
    </xf>
    <xf numFmtId="2" fontId="37" fillId="0" borderId="12" xfId="28" applyNumberFormat="1" applyFont="1" applyFill="1" applyBorder="1" applyAlignment="1">
      <alignment horizontal="right" vertical="top"/>
    </xf>
    <xf numFmtId="165" fontId="11" fillId="0" borderId="0" xfId="0" applyNumberFormat="1" applyFont="1" applyFill="1" applyBorder="1" applyAlignment="1">
      <alignment vertical="top"/>
    </xf>
    <xf numFmtId="190" fontId="37" fillId="0" borderId="14" xfId="28" applyNumberFormat="1" applyFont="1" applyFill="1" applyBorder="1" applyAlignment="1">
      <alignment horizontal="right" vertical="top" wrapText="1"/>
    </xf>
    <xf numFmtId="190" fontId="37" fillId="0" borderId="13" xfId="28" applyNumberFormat="1" applyFont="1" applyFill="1" applyBorder="1" applyAlignment="1">
      <alignment horizontal="right" vertical="top" wrapText="1"/>
    </xf>
    <xf numFmtId="186" fontId="37" fillId="0" borderId="4" xfId="1" applyNumberFormat="1" applyFont="1" applyFill="1" applyBorder="1" applyAlignment="1">
      <alignment horizontal="right" vertical="top" wrapText="1"/>
    </xf>
    <xf numFmtId="192" fontId="37" fillId="0" borderId="11" xfId="13" applyNumberFormat="1" applyFont="1" applyFill="1" applyBorder="1" applyAlignment="1">
      <alignment horizontal="right" vertical="top" wrapText="1"/>
    </xf>
    <xf numFmtId="192" fontId="37" fillId="0" borderId="12" xfId="13" applyNumberFormat="1" applyFont="1" applyFill="1" applyBorder="1" applyAlignment="1">
      <alignment horizontal="right" vertical="top" wrapText="1"/>
    </xf>
    <xf numFmtId="192" fontId="37" fillId="0" borderId="0" xfId="13" applyNumberFormat="1" applyFont="1" applyFill="1" applyBorder="1" applyAlignment="1">
      <alignment horizontal="right" vertical="top" wrapText="1"/>
    </xf>
    <xf numFmtId="192" fontId="37" fillId="0" borderId="13" xfId="13" applyNumberFormat="1" applyFont="1" applyFill="1" applyBorder="1" applyAlignment="1">
      <alignment horizontal="right" vertical="top" wrapText="1"/>
    </xf>
    <xf numFmtId="194" fontId="43" fillId="0" borderId="0" xfId="34" applyFont="1" applyAlignment="1">
      <alignment horizontal="left" vertical="top" wrapText="1"/>
    </xf>
    <xf numFmtId="0" fontId="7" fillId="0" borderId="0" xfId="16" applyNumberFormat="1" applyFont="1" applyFill="1" applyBorder="1" applyAlignment="1">
      <alignment vertical="top" wrapText="1"/>
    </xf>
    <xf numFmtId="194" fontId="41" fillId="0" borderId="0" xfId="34" applyFont="1" applyAlignment="1">
      <alignment horizontal="left" vertical="top"/>
    </xf>
    <xf numFmtId="194" fontId="41" fillId="0" borderId="0" xfId="34" applyFont="1" applyAlignment="1">
      <alignment horizontal="left" vertical="top" wrapText="1"/>
    </xf>
    <xf numFmtId="194" fontId="39" fillId="0" borderId="0" xfId="34" applyFont="1" applyAlignment="1">
      <alignment vertical="top"/>
    </xf>
    <xf numFmtId="194" fontId="43" fillId="0" borderId="0" xfId="34" applyFont="1" applyAlignment="1">
      <alignment vertical="top" wrapText="1"/>
    </xf>
    <xf numFmtId="194" fontId="50" fillId="0" borderId="0" xfId="34" applyFont="1" applyAlignment="1">
      <alignment vertical="top" wrapText="1"/>
    </xf>
    <xf numFmtId="0" fontId="15" fillId="0" borderId="0" xfId="0" applyNumberFormat="1" applyFont="1" applyFill="1" applyBorder="1" applyAlignment="1">
      <alignment horizontal="left" vertical="top"/>
    </xf>
    <xf numFmtId="168" fontId="10" fillId="0" borderId="1" xfId="0" applyNumberFormat="1" applyFont="1" applyFill="1" applyBorder="1" applyAlignment="1">
      <alignment horizontal="right" vertical="top"/>
    </xf>
    <xf numFmtId="182" fontId="12" fillId="0" borderId="1" xfId="0" applyNumberFormat="1" applyFont="1" applyFill="1" applyBorder="1" applyAlignment="1">
      <alignment horizontal="left" vertical="top"/>
    </xf>
    <xf numFmtId="3" fontId="51" fillId="0" borderId="0" xfId="0" applyNumberFormat="1" applyFont="1" applyFill="1" applyBorder="1" applyAlignment="1">
      <alignment horizontal="right" vertical="center"/>
    </xf>
    <xf numFmtId="176" fontId="11" fillId="0" borderId="0" xfId="0" applyNumberFormat="1" applyFont="1" applyFill="1" applyBorder="1" applyAlignment="1"/>
    <xf numFmtId="175" fontId="10" fillId="0" borderId="1" xfId="0" applyNumberFormat="1" applyFont="1" applyFill="1" applyBorder="1" applyAlignment="1">
      <alignment horizontal="right"/>
    </xf>
    <xf numFmtId="49" fontId="5" fillId="0" borderId="0" xfId="0" applyNumberFormat="1" applyFont="1" applyFill="1" applyAlignment="1">
      <alignment horizontal="left" vertical="top"/>
    </xf>
    <xf numFmtId="0" fontId="34" fillId="0" borderId="0" xfId="0" applyFont="1" applyFill="1" applyAlignment="1">
      <alignment horizontal="left" wrapText="1"/>
    </xf>
    <xf numFmtId="2" fontId="34" fillId="0" borderId="0" xfId="0" applyNumberFormat="1" applyFont="1" applyFill="1" applyAlignment="1">
      <alignment horizontal="right" wrapText="1"/>
    </xf>
    <xf numFmtId="2" fontId="34" fillId="0" borderId="0" xfId="0" applyNumberFormat="1" applyFont="1" applyFill="1" applyAlignment="1">
      <alignment horizontal="right"/>
    </xf>
    <xf numFmtId="0" fontId="34" fillId="0" borderId="0" xfId="0" applyFont="1" applyFill="1" applyAlignment="1">
      <alignment horizontal="center" wrapText="1"/>
    </xf>
    <xf numFmtId="0" fontId="8" fillId="0" borderId="0" xfId="0" applyFont="1" applyFill="1"/>
    <xf numFmtId="0" fontId="34" fillId="0" borderId="0" xfId="0" applyFont="1" applyFill="1"/>
    <xf numFmtId="0" fontId="8" fillId="0" borderId="0" xfId="0" applyFont="1" applyFill="1" applyBorder="1" applyAlignment="1">
      <alignment wrapText="1"/>
    </xf>
    <xf numFmtId="0" fontId="8" fillId="4" borderId="0" xfId="0" applyFont="1" applyFill="1" applyAlignment="1"/>
    <xf numFmtId="0" fontId="8" fillId="0" borderId="0" xfId="0" applyFont="1" applyFill="1" applyAlignment="1"/>
    <xf numFmtId="49" fontId="52" fillId="2" borderId="5" xfId="0" applyNumberFormat="1" applyFont="1" applyFill="1" applyBorder="1" applyAlignment="1">
      <alignment horizontal="center"/>
    </xf>
    <xf numFmtId="49" fontId="27" fillId="2" borderId="5" xfId="0" applyNumberFormat="1" applyFont="1" applyFill="1" applyBorder="1" applyAlignment="1">
      <alignment horizontal="left"/>
    </xf>
    <xf numFmtId="0" fontId="30" fillId="0" borderId="0" xfId="0" applyNumberFormat="1" applyFont="1" applyFill="1" applyBorder="1" applyAlignment="1"/>
    <xf numFmtId="17" fontId="20" fillId="0" borderId="1" xfId="0" applyNumberFormat="1" applyFont="1" applyFill="1" applyBorder="1" applyAlignment="1">
      <alignment horizontal="center" vertical="center"/>
    </xf>
    <xf numFmtId="0" fontId="11" fillId="0" borderId="1" xfId="0" applyFont="1" applyFill="1" applyBorder="1"/>
    <xf numFmtId="200" fontId="11" fillId="0" borderId="1" xfId="0" applyNumberFormat="1" applyFont="1" applyFill="1" applyBorder="1" applyAlignment="1">
      <alignment horizontal="right"/>
    </xf>
    <xf numFmtId="0" fontId="20" fillId="0" borderId="1" xfId="0" applyFont="1" applyFill="1" applyBorder="1"/>
    <xf numFmtId="200" fontId="20" fillId="0" borderId="1" xfId="0" applyNumberFormat="1" applyFont="1" applyFill="1" applyBorder="1" applyAlignment="1">
      <alignment horizontal="right"/>
    </xf>
    <xf numFmtId="0" fontId="3" fillId="0" borderId="0" xfId="0" applyFont="1" applyFill="1" applyAlignment="1">
      <alignment vertical="center"/>
    </xf>
    <xf numFmtId="186" fontId="37" fillId="0" borderId="4" xfId="1" applyNumberFormat="1" applyFont="1" applyFill="1" applyBorder="1" applyAlignment="1">
      <alignment horizontal="right" vertical="top" wrapText="1"/>
    </xf>
    <xf numFmtId="49" fontId="10" fillId="2" borderId="17" xfId="0" applyNumberFormat="1" applyFont="1" applyFill="1" applyBorder="1" applyAlignment="1">
      <alignment horizontal="center"/>
    </xf>
    <xf numFmtId="49" fontId="10" fillId="2" borderId="6"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8" fillId="0" borderId="0" xfId="0" applyNumberFormat="1" applyFont="1" applyFill="1" applyBorder="1" applyAlignment="1">
      <alignment horizontal="justify" vertical="center"/>
    </xf>
    <xf numFmtId="49" fontId="10" fillId="2" borderId="1" xfId="0" applyNumberFormat="1" applyFont="1" applyFill="1" applyBorder="1" applyAlignment="1">
      <alignment horizontal="center" vertical="center"/>
    </xf>
    <xf numFmtId="165" fontId="12" fillId="2" borderId="0" xfId="0" applyNumberFormat="1" applyFont="1" applyFill="1" applyAlignment="1">
      <alignment vertical="center"/>
    </xf>
    <xf numFmtId="3" fontId="10" fillId="2" borderId="1" xfId="0" applyNumberFormat="1" applyFont="1" applyFill="1" applyBorder="1" applyAlignment="1">
      <alignment horizontal="right"/>
    </xf>
    <xf numFmtId="182" fontId="11" fillId="4" borderId="4" xfId="0" applyNumberFormat="1" applyFont="1" applyFill="1" applyBorder="1" applyAlignment="1">
      <alignment horizontal="left"/>
    </xf>
    <xf numFmtId="165" fontId="12" fillId="2" borderId="15" xfId="0" applyNumberFormat="1" applyFont="1" applyFill="1" applyBorder="1" applyAlignment="1">
      <alignment horizontal="right"/>
    </xf>
    <xf numFmtId="168" fontId="12" fillId="2" borderId="4" xfId="0" applyNumberFormat="1" applyFont="1" applyFill="1" applyBorder="1" applyAlignment="1">
      <alignment horizontal="right"/>
    </xf>
    <xf numFmtId="49" fontId="10" fillId="2" borderId="5" xfId="0" applyNumberFormat="1" applyFont="1" applyFill="1" applyBorder="1" applyAlignment="1">
      <alignment horizontal="center" vertical="top" wrapText="1"/>
    </xf>
    <xf numFmtId="3" fontId="12" fillId="2" borderId="0" xfId="0" applyNumberFormat="1" applyFont="1" applyFill="1" applyAlignment="1">
      <alignment vertical="top"/>
    </xf>
    <xf numFmtId="0" fontId="10" fillId="2" borderId="5" xfId="0" applyFont="1" applyFill="1" applyBorder="1" applyAlignment="1">
      <alignment horizontal="right" vertical="top"/>
    </xf>
    <xf numFmtId="171" fontId="10" fillId="2" borderId="5" xfId="0" applyNumberFormat="1" applyFont="1" applyFill="1" applyBorder="1" applyAlignment="1">
      <alignment horizontal="right" vertical="top"/>
    </xf>
    <xf numFmtId="0" fontId="10" fillId="2" borderId="0" xfId="0" applyFont="1" applyFill="1" applyAlignment="1">
      <alignment vertical="top"/>
    </xf>
    <xf numFmtId="171" fontId="12" fillId="2" borderId="5" xfId="0" applyNumberFormat="1" applyFont="1" applyFill="1" applyBorder="1" applyAlignment="1">
      <alignment horizontal="right" vertical="top"/>
    </xf>
    <xf numFmtId="0" fontId="12" fillId="2" borderId="7" xfId="0" applyFont="1" applyFill="1" applyBorder="1" applyAlignment="1">
      <alignment horizontal="right" vertical="top"/>
    </xf>
    <xf numFmtId="171" fontId="12" fillId="2" borderId="7" xfId="0" applyNumberFormat="1" applyFont="1" applyFill="1" applyBorder="1" applyAlignment="1">
      <alignment horizontal="right" vertical="top"/>
    </xf>
    <xf numFmtId="0" fontId="12" fillId="2" borderId="1" xfId="0" applyFont="1" applyFill="1" applyBorder="1" applyAlignment="1">
      <alignment horizontal="right" vertical="top"/>
    </xf>
    <xf numFmtId="171" fontId="12" fillId="2" borderId="1" xfId="0" applyNumberFormat="1" applyFont="1" applyFill="1" applyBorder="1" applyAlignment="1">
      <alignment horizontal="right" vertical="top"/>
    </xf>
    <xf numFmtId="171" fontId="11" fillId="0" borderId="0" xfId="0" applyNumberFormat="1" applyFont="1" applyFill="1" applyBorder="1" applyAlignment="1">
      <alignment vertical="top"/>
    </xf>
    <xf numFmtId="0" fontId="10" fillId="2" borderId="1" xfId="0" applyFont="1" applyFill="1" applyBorder="1" applyAlignment="1">
      <alignment horizontal="right"/>
    </xf>
    <xf numFmtId="186" fontId="10" fillId="2" borderId="1" xfId="0" applyNumberFormat="1" applyFont="1" applyFill="1" applyBorder="1" applyAlignment="1">
      <alignment horizontal="right"/>
    </xf>
    <xf numFmtId="167" fontId="12" fillId="2" borderId="6" xfId="0" quotePrefix="1" applyNumberFormat="1" applyFont="1" applyFill="1" applyBorder="1" applyAlignment="1">
      <alignment horizontal="right"/>
    </xf>
    <xf numFmtId="166" fontId="22" fillId="2" borderId="7" xfId="0" applyNumberFormat="1" applyFont="1" applyFill="1" applyBorder="1" applyAlignment="1">
      <alignment horizontal="right" vertical="center" wrapText="1"/>
    </xf>
    <xf numFmtId="178" fontId="22" fillId="2" borderId="7" xfId="0" applyNumberFormat="1" applyFont="1" applyFill="1" applyBorder="1" applyAlignment="1">
      <alignment horizontal="right" vertical="center" wrapText="1"/>
    </xf>
    <xf numFmtId="167" fontId="22" fillId="2" borderId="7" xfId="0" applyNumberFormat="1" applyFont="1" applyFill="1" applyBorder="1" applyAlignment="1">
      <alignment horizontal="right" vertical="center" wrapText="1"/>
    </xf>
    <xf numFmtId="166" fontId="22" fillId="2" borderId="1" xfId="0" applyNumberFormat="1" applyFont="1" applyFill="1" applyBorder="1" applyAlignment="1">
      <alignment horizontal="right" vertical="center" wrapText="1"/>
    </xf>
    <xf numFmtId="178" fontId="22" fillId="2" borderId="1" xfId="0" applyNumberFormat="1" applyFont="1" applyFill="1" applyBorder="1" applyAlignment="1">
      <alignment horizontal="right" vertical="center" wrapText="1"/>
    </xf>
    <xf numFmtId="167" fontId="22" fillId="2" borderId="1" xfId="0" applyNumberFormat="1" applyFont="1" applyFill="1" applyBorder="1" applyAlignment="1">
      <alignment horizontal="right" vertical="center" wrapText="1"/>
    </xf>
    <xf numFmtId="2" fontId="10" fillId="2" borderId="5" xfId="0" applyNumberFormat="1" applyFont="1" applyFill="1" applyBorder="1" applyAlignment="1">
      <alignment horizontal="right"/>
    </xf>
    <xf numFmtId="3" fontId="37" fillId="0" borderId="1" xfId="1" applyNumberFormat="1" applyFont="1" applyFill="1" applyBorder="1" applyAlignment="1">
      <alignment horizontal="center" vertical="center"/>
    </xf>
    <xf numFmtId="3" fontId="11" fillId="0" borderId="1" xfId="1" applyNumberFormat="1" applyFont="1" applyFill="1" applyBorder="1" applyAlignment="1">
      <alignment horizontal="right"/>
    </xf>
    <xf numFmtId="3" fontId="37" fillId="0" borderId="1" xfId="1" applyNumberFormat="1" applyFont="1" applyFill="1" applyBorder="1" applyAlignment="1">
      <alignment horizontal="center" vertical="top"/>
    </xf>
    <xf numFmtId="3" fontId="35" fillId="0" borderId="1" xfId="20" applyNumberFormat="1" applyFont="1" applyFill="1" applyBorder="1" applyAlignment="1">
      <alignment horizontal="center"/>
    </xf>
    <xf numFmtId="3" fontId="20" fillId="0" borderId="1" xfId="20" applyNumberFormat="1" applyFont="1" applyFill="1" applyBorder="1" applyAlignment="1">
      <alignment horizontal="center"/>
    </xf>
    <xf numFmtId="3" fontId="20" fillId="0" borderId="1" xfId="2" applyNumberFormat="1" applyFont="1" applyFill="1" applyBorder="1" applyAlignment="1">
      <alignment horizontal="center"/>
    </xf>
    <xf numFmtId="3" fontId="11" fillId="0" borderId="1" xfId="20" applyNumberFormat="1" applyFont="1" applyFill="1" applyBorder="1" applyAlignment="1">
      <alignment horizontal="center"/>
    </xf>
    <xf numFmtId="3" fontId="11" fillId="0" borderId="1" xfId="1" applyNumberFormat="1" applyFont="1" applyFill="1" applyBorder="1" applyAlignment="1">
      <alignment horizontal="center"/>
    </xf>
    <xf numFmtId="3" fontId="37" fillId="0" borderId="1" xfId="20" applyNumberFormat="1" applyFont="1" applyFill="1" applyBorder="1" applyAlignment="1">
      <alignment horizontal="center"/>
    </xf>
    <xf numFmtId="3" fontId="37" fillId="0" borderId="1" xfId="2" applyNumberFormat="1" applyFont="1" applyFill="1" applyBorder="1" applyAlignment="1">
      <alignment horizontal="center"/>
    </xf>
    <xf numFmtId="3" fontId="11" fillId="0" borderId="1" xfId="1" applyNumberFormat="1" applyFont="1" applyFill="1" applyBorder="1" applyAlignment="1"/>
    <xf numFmtId="49" fontId="10" fillId="2" borderId="1" xfId="0" applyNumberFormat="1" applyFont="1" applyFill="1" applyBorder="1" applyAlignment="1">
      <alignment horizontal="center"/>
    </xf>
    <xf numFmtId="190" fontId="37" fillId="0" borderId="11" xfId="13" applyNumberFormat="1" applyFont="1" applyFill="1" applyBorder="1" applyAlignment="1">
      <alignment horizontal="right" vertical="top" wrapText="1"/>
    </xf>
    <xf numFmtId="0" fontId="37" fillId="0" borderId="10" xfId="0" applyFont="1" applyBorder="1" applyAlignment="1">
      <alignment horizontal="right" vertical="top" wrapText="1"/>
    </xf>
    <xf numFmtId="0" fontId="37" fillId="0" borderId="11" xfId="0" applyFont="1" applyBorder="1" applyAlignment="1">
      <alignment horizontal="right" vertical="top" wrapText="1"/>
    </xf>
    <xf numFmtId="0" fontId="37" fillId="0" borderId="14" xfId="0" applyFont="1" applyBorder="1" applyAlignment="1">
      <alignment horizontal="right" vertical="top" wrapText="1"/>
    </xf>
    <xf numFmtId="170" fontId="10" fillId="2" borderId="2" xfId="0" applyNumberFormat="1" applyFont="1" applyFill="1" applyBorder="1" applyAlignment="1">
      <alignment horizontal="right"/>
    </xf>
    <xf numFmtId="0" fontId="8" fillId="0" borderId="0" xfId="0" applyNumberFormat="1" applyFont="1" applyFill="1" applyBorder="1" applyAlignment="1">
      <alignment vertical="top"/>
    </xf>
    <xf numFmtId="0" fontId="8" fillId="0" borderId="0" xfId="0" applyFont="1" applyFill="1" applyAlignment="1">
      <alignment vertical="top"/>
    </xf>
    <xf numFmtId="0" fontId="6" fillId="0" borderId="0" xfId="0" applyFont="1" applyFill="1" applyAlignment="1">
      <alignment vertical="top"/>
    </xf>
    <xf numFmtId="184" fontId="6" fillId="0" borderId="0" xfId="0" applyNumberFormat="1" applyFont="1" applyFill="1" applyAlignment="1">
      <alignment vertical="top"/>
    </xf>
    <xf numFmtId="1" fontId="6" fillId="0" borderId="0" xfId="0" applyNumberFormat="1" applyFont="1" applyFill="1" applyAlignment="1">
      <alignment vertical="top"/>
    </xf>
    <xf numFmtId="183" fontId="6" fillId="0" borderId="0" xfId="0" applyNumberFormat="1" applyFont="1" applyFill="1" applyAlignment="1">
      <alignment vertical="top"/>
    </xf>
    <xf numFmtId="0" fontId="5" fillId="0" borderId="0" xfId="0" applyFont="1" applyFill="1" applyAlignment="1">
      <alignment vertical="top"/>
    </xf>
    <xf numFmtId="170" fontId="8" fillId="0" borderId="0" xfId="0" applyNumberFormat="1" applyFont="1" applyFill="1" applyBorder="1" applyAlignment="1">
      <alignment vertical="top"/>
    </xf>
    <xf numFmtId="0" fontId="65" fillId="0" borderId="0" xfId="0" applyFont="1" applyFill="1" applyBorder="1" applyAlignment="1">
      <alignment horizontal="left" vertical="top" wrapText="1"/>
    </xf>
    <xf numFmtId="184" fontId="34" fillId="0" borderId="0" xfId="1" applyNumberFormat="1" applyFont="1" applyFill="1" applyBorder="1" applyAlignment="1">
      <alignment horizontal="right" vertical="top" wrapText="1"/>
    </xf>
    <xf numFmtId="184" fontId="65" fillId="0" borderId="0" xfId="1" applyNumberFormat="1" applyFont="1" applyFill="1" applyBorder="1" applyAlignment="1">
      <alignment horizontal="right" vertical="top" wrapText="1"/>
    </xf>
    <xf numFmtId="0" fontId="9" fillId="0" borderId="0" xfId="0" applyFont="1" applyFill="1" applyBorder="1" applyAlignment="1">
      <alignment horizontal="right" vertical="top"/>
    </xf>
    <xf numFmtId="164" fontId="9" fillId="0" borderId="0" xfId="9" applyFont="1" applyFill="1" applyBorder="1" applyAlignment="1">
      <alignment vertical="top"/>
    </xf>
    <xf numFmtId="0" fontId="65" fillId="0" borderId="0" xfId="0" applyFont="1" applyFill="1" applyAlignment="1">
      <alignment horizontal="left" vertical="top" wrapText="1"/>
    </xf>
    <xf numFmtId="2" fontId="34" fillId="0" borderId="0" xfId="0" applyNumberFormat="1" applyFont="1" applyFill="1" applyAlignment="1">
      <alignment horizontal="right" vertical="top" wrapText="1"/>
    </xf>
    <xf numFmtId="2" fontId="34" fillId="0" borderId="0" xfId="0" applyNumberFormat="1" applyFont="1" applyFill="1" applyAlignment="1">
      <alignment horizontal="right" vertical="top"/>
    </xf>
    <xf numFmtId="0" fontId="34" fillId="0" borderId="0" xfId="0" applyFont="1" applyFill="1" applyAlignment="1">
      <alignment horizontal="center" vertical="top" wrapText="1"/>
    </xf>
    <xf numFmtId="0" fontId="8" fillId="0" borderId="0" xfId="0" applyFont="1" applyFill="1" applyBorder="1" applyAlignment="1">
      <alignment vertical="top"/>
    </xf>
    <xf numFmtId="0" fontId="8" fillId="0" borderId="0" xfId="0" applyFont="1" applyFill="1" applyBorder="1" applyAlignment="1">
      <alignment vertical="top" wrapText="1"/>
    </xf>
    <xf numFmtId="0" fontId="34" fillId="0" borderId="0" xfId="0" applyFont="1" applyFill="1" applyAlignment="1">
      <alignment vertical="top" wrapText="1"/>
    </xf>
    <xf numFmtId="0" fontId="34" fillId="0" borderId="0" xfId="0" applyFont="1" applyFill="1" applyAlignment="1">
      <alignment vertical="top"/>
    </xf>
    <xf numFmtId="49" fontId="10" fillId="0" borderId="5" xfId="0" applyNumberFormat="1" applyFont="1" applyFill="1" applyBorder="1" applyAlignment="1">
      <alignment horizontal="left" vertical="top"/>
    </xf>
    <xf numFmtId="3" fontId="10" fillId="0" borderId="5" xfId="0" applyNumberFormat="1" applyFont="1" applyFill="1" applyBorder="1" applyAlignment="1">
      <alignment horizontal="center" vertical="top"/>
    </xf>
    <xf numFmtId="177" fontId="10" fillId="0" borderId="5" xfId="0" applyNumberFormat="1" applyFont="1" applyFill="1" applyBorder="1" applyAlignment="1">
      <alignment horizontal="center" vertical="top"/>
    </xf>
    <xf numFmtId="3" fontId="10" fillId="0" borderId="1" xfId="0" applyNumberFormat="1" applyFont="1" applyFill="1" applyBorder="1" applyAlignment="1">
      <alignment horizontal="right" vertical="center"/>
    </xf>
    <xf numFmtId="165" fontId="10" fillId="0" borderId="1" xfId="0" applyNumberFormat="1" applyFont="1" applyFill="1" applyBorder="1" applyAlignment="1">
      <alignment horizontal="right"/>
    </xf>
    <xf numFmtId="0" fontId="10" fillId="0" borderId="0" xfId="0" applyFont="1" applyFill="1" applyAlignment="1">
      <alignment vertical="center"/>
    </xf>
    <xf numFmtId="3" fontId="12" fillId="0" borderId="1" xfId="0" applyNumberFormat="1" applyFont="1" applyFill="1" applyBorder="1" applyAlignment="1">
      <alignment horizontal="right" vertical="center"/>
    </xf>
    <xf numFmtId="3" fontId="37" fillId="0" borderId="1" xfId="0" applyNumberFormat="1" applyFont="1" applyFill="1" applyBorder="1" applyAlignment="1">
      <alignment horizontal="right" vertical="center"/>
    </xf>
    <xf numFmtId="49" fontId="10" fillId="0" borderId="5" xfId="0" applyNumberFormat="1" applyFont="1" applyFill="1" applyBorder="1" applyAlignment="1">
      <alignment horizontal="center"/>
    </xf>
    <xf numFmtId="172" fontId="12" fillId="0" borderId="5" xfId="0" applyNumberFormat="1" applyFont="1" applyFill="1" applyBorder="1" applyAlignment="1">
      <alignment horizontal="right"/>
    </xf>
    <xf numFmtId="1" fontId="10" fillId="0" borderId="5" xfId="0" applyNumberFormat="1" applyFont="1" applyFill="1" applyBorder="1" applyAlignment="1">
      <alignment horizontal="right"/>
    </xf>
    <xf numFmtId="49" fontId="10" fillId="0" borderId="1" xfId="0" applyNumberFormat="1" applyFont="1" applyFill="1" applyBorder="1" applyAlignment="1">
      <alignment horizontal="center"/>
    </xf>
    <xf numFmtId="49" fontId="10" fillId="0" borderId="17" xfId="0" applyNumberFormat="1" applyFont="1" applyFill="1" applyBorder="1" applyAlignment="1">
      <alignment horizontal="center"/>
    </xf>
    <xf numFmtId="49" fontId="10" fillId="0" borderId="7" xfId="0" applyNumberFormat="1" applyFont="1" applyFill="1" applyBorder="1" applyAlignment="1">
      <alignment horizontal="left"/>
    </xf>
    <xf numFmtId="170" fontId="10" fillId="0" borderId="7" xfId="0" applyNumberFormat="1" applyFont="1" applyFill="1" applyBorder="1" applyAlignment="1">
      <alignment horizontal="right"/>
    </xf>
    <xf numFmtId="49" fontId="10" fillId="0" borderId="1" xfId="0" applyNumberFormat="1" applyFont="1" applyFill="1" applyBorder="1" applyAlignment="1">
      <alignment horizontal="left"/>
    </xf>
    <xf numFmtId="3" fontId="10" fillId="0" borderId="1" xfId="0" applyNumberFormat="1" applyFont="1" applyFill="1" applyBorder="1" applyAlignment="1">
      <alignment horizontal="right"/>
    </xf>
    <xf numFmtId="3" fontId="12" fillId="0" borderId="1" xfId="0" applyNumberFormat="1" applyFont="1" applyFill="1" applyBorder="1" applyAlignment="1">
      <alignment horizontal="right"/>
    </xf>
    <xf numFmtId="184" fontId="10" fillId="0" borderId="3" xfId="1" applyNumberFormat="1" applyFont="1" applyFill="1" applyBorder="1" applyAlignment="1">
      <alignment horizontal="left"/>
    </xf>
    <xf numFmtId="1" fontId="10" fillId="0" borderId="1" xfId="1" applyNumberFormat="1" applyFont="1" applyFill="1" applyBorder="1" applyAlignment="1">
      <alignment horizontal="right"/>
    </xf>
    <xf numFmtId="170" fontId="12" fillId="2" borderId="0" xfId="0" applyNumberFormat="1" applyFont="1" applyFill="1" applyBorder="1" applyAlignment="1">
      <alignment horizontal="right"/>
    </xf>
    <xf numFmtId="171" fontId="12" fillId="2" borderId="0" xfId="0" applyNumberFormat="1" applyFont="1" applyFill="1" applyBorder="1" applyAlignment="1">
      <alignment horizontal="right"/>
    </xf>
    <xf numFmtId="176" fontId="12" fillId="2" borderId="0" xfId="0" applyNumberFormat="1" applyFont="1" applyFill="1" applyBorder="1" applyAlignment="1">
      <alignment horizontal="right"/>
    </xf>
    <xf numFmtId="166" fontId="22" fillId="2" borderId="4" xfId="0" applyNumberFormat="1" applyFont="1" applyFill="1" applyBorder="1" applyAlignment="1">
      <alignment horizontal="right" vertical="center" wrapText="1"/>
    </xf>
    <xf numFmtId="178" fontId="22" fillId="2" borderId="4" xfId="0" applyNumberFormat="1" applyFont="1" applyFill="1" applyBorder="1" applyAlignment="1">
      <alignment horizontal="right" vertical="center" wrapText="1"/>
    </xf>
    <xf numFmtId="167" fontId="22" fillId="2" borderId="4" xfId="0" applyNumberFormat="1" applyFont="1" applyFill="1" applyBorder="1" applyAlignment="1">
      <alignment horizontal="right" vertical="center" wrapText="1"/>
    </xf>
    <xf numFmtId="178" fontId="22" fillId="2" borderId="18" xfId="0" applyNumberFormat="1" applyFont="1" applyFill="1" applyBorder="1" applyAlignment="1">
      <alignment horizontal="right" vertical="center" wrapText="1"/>
    </xf>
    <xf numFmtId="17" fontId="12" fillId="2" borderId="4" xfId="0" applyNumberFormat="1" applyFont="1" applyFill="1" applyBorder="1" applyAlignment="1">
      <alignment horizontal="left"/>
    </xf>
    <xf numFmtId="49" fontId="5" fillId="0" borderId="0" xfId="0" applyNumberFormat="1" applyFont="1" applyFill="1" applyAlignment="1"/>
    <xf numFmtId="178" fontId="22" fillId="2" borderId="55" xfId="0" applyNumberFormat="1" applyFont="1" applyFill="1" applyBorder="1" applyAlignment="1">
      <alignment horizontal="right" vertical="center" wrapText="1"/>
    </xf>
    <xf numFmtId="178" fontId="22" fillId="2" borderId="56" xfId="0" applyNumberFormat="1" applyFont="1" applyFill="1" applyBorder="1" applyAlignment="1">
      <alignment horizontal="right" vertical="center" wrapText="1"/>
    </xf>
    <xf numFmtId="167" fontId="22" fillId="2" borderId="56" xfId="0" applyNumberFormat="1" applyFont="1" applyFill="1" applyBorder="1" applyAlignment="1">
      <alignment horizontal="right" vertical="center" wrapText="1"/>
    </xf>
    <xf numFmtId="166" fontId="22" fillId="2" borderId="56" xfId="0" applyNumberFormat="1" applyFont="1" applyFill="1" applyBorder="1" applyAlignment="1">
      <alignment horizontal="right" vertical="center" wrapText="1"/>
    </xf>
    <xf numFmtId="178" fontId="22" fillId="2" borderId="57" xfId="0" applyNumberFormat="1" applyFont="1" applyFill="1" applyBorder="1" applyAlignment="1">
      <alignment horizontal="right" vertical="center" wrapText="1"/>
    </xf>
    <xf numFmtId="193" fontId="37" fillId="0" borderId="10" xfId="13" applyNumberFormat="1" applyFont="1" applyFill="1" applyBorder="1" applyAlignment="1">
      <alignment horizontal="right" vertical="top" wrapText="1"/>
    </xf>
    <xf numFmtId="166" fontId="37" fillId="0" borderId="11" xfId="0" applyNumberFormat="1" applyFont="1" applyBorder="1" applyAlignment="1">
      <alignment horizontal="right" vertical="top" wrapText="1"/>
    </xf>
    <xf numFmtId="49" fontId="5" fillId="0" borderId="58" xfId="0" applyNumberFormat="1" applyFont="1" applyFill="1" applyBorder="1" applyAlignment="1">
      <alignment horizontal="left"/>
    </xf>
    <xf numFmtId="49" fontId="5" fillId="0" borderId="59" xfId="0" applyNumberFormat="1"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184" fontId="34" fillId="0" borderId="1" xfId="1" applyNumberFormat="1" applyFont="1" applyFill="1" applyBorder="1"/>
    <xf numFmtId="170" fontId="6" fillId="0" borderId="59" xfId="0" applyNumberFormat="1" applyFont="1" applyFill="1" applyBorder="1" applyAlignment="1">
      <alignment horizontal="right"/>
    </xf>
    <xf numFmtId="3" fontId="6" fillId="0" borderId="59" xfId="0" applyNumberFormat="1" applyFont="1" applyFill="1" applyBorder="1" applyAlignment="1">
      <alignment horizontal="right"/>
    </xf>
    <xf numFmtId="49" fontId="6" fillId="0" borderId="61" xfId="0" applyNumberFormat="1" applyFont="1" applyFill="1" applyBorder="1" applyAlignment="1">
      <alignment horizontal="left"/>
    </xf>
    <xf numFmtId="49" fontId="6" fillId="0" borderId="62" xfId="0" applyNumberFormat="1" applyFont="1" applyFill="1" applyBorder="1" applyAlignment="1">
      <alignment horizontal="left"/>
    </xf>
    <xf numFmtId="49" fontId="5" fillId="0" borderId="63" xfId="0" applyNumberFormat="1" applyFont="1" applyFill="1" applyBorder="1" applyAlignment="1">
      <alignment horizontal="left"/>
    </xf>
    <xf numFmtId="0" fontId="0" fillId="0" borderId="0" xfId="0" applyNumberFormat="1" applyFont="1" applyFill="1" applyBorder="1" applyAlignment="1"/>
    <xf numFmtId="0" fontId="0" fillId="0" borderId="0" xfId="0" applyNumberFormat="1" applyFont="1" applyFill="1" applyBorder="1" applyAlignment="1"/>
    <xf numFmtId="165" fontId="20" fillId="0" borderId="0" xfId="0" applyNumberFormat="1" applyFont="1" applyFill="1" applyBorder="1" applyAlignment="1"/>
    <xf numFmtId="171" fontId="11" fillId="0" borderId="0" xfId="0" applyNumberFormat="1" applyFont="1" applyFill="1" applyBorder="1" applyAlignment="1"/>
    <xf numFmtId="0" fontId="41" fillId="0" borderId="0" xfId="37" applyNumberFormat="1" applyFont="1" applyFill="1"/>
    <xf numFmtId="1" fontId="41" fillId="0" borderId="0" xfId="37" applyNumberFormat="1" applyFont="1" applyFill="1"/>
    <xf numFmtId="0" fontId="43" fillId="0" borderId="0" xfId="37" applyNumberFormat="1" applyFont="1" applyFill="1"/>
    <xf numFmtId="0" fontId="47" fillId="0" borderId="0" xfId="37" applyNumberFormat="1" applyFont="1" applyFill="1"/>
    <xf numFmtId="0" fontId="47" fillId="0" borderId="11" xfId="37" applyNumberFormat="1" applyFont="1" applyFill="1" applyBorder="1"/>
    <xf numFmtId="0" fontId="45" fillId="0" borderId="0" xfId="37" applyNumberFormat="1" applyFont="1" applyFill="1" applyBorder="1" applyAlignment="1">
      <alignment vertical="center"/>
    </xf>
    <xf numFmtId="3" fontId="15" fillId="0" borderId="0" xfId="38" applyNumberFormat="1" applyFont="1" applyFill="1" applyBorder="1" applyAlignment="1">
      <alignment horizontal="right" vertical="top" wrapText="1"/>
    </xf>
    <xf numFmtId="3" fontId="28" fillId="0" borderId="0" xfId="38" applyNumberFormat="1" applyFont="1" applyFill="1" applyBorder="1" applyAlignment="1">
      <alignment horizontal="right" vertical="top" wrapText="1"/>
    </xf>
    <xf numFmtId="3" fontId="15" fillId="4" borderId="1" xfId="38" applyNumberFormat="1" applyFont="1" applyFill="1" applyBorder="1" applyAlignment="1">
      <alignment horizontal="right" vertical="top" wrapText="1"/>
    </xf>
    <xf numFmtId="3" fontId="15" fillId="0" borderId="1" xfId="38" applyNumberFormat="1" applyFont="1" applyFill="1" applyBorder="1" applyAlignment="1">
      <alignment horizontal="right" vertical="top" wrapText="1"/>
    </xf>
    <xf numFmtId="3" fontId="19" fillId="0" borderId="1" xfId="38" applyNumberFormat="1" applyFont="1" applyFill="1" applyBorder="1" applyAlignment="1">
      <alignment horizontal="right" vertical="top" wrapText="1"/>
    </xf>
    <xf numFmtId="187" fontId="19" fillId="3" borderId="1" xfId="39" applyNumberFormat="1" applyFont="1" applyFill="1" applyBorder="1" applyAlignment="1">
      <alignment horizontal="center" vertical="top" wrapText="1"/>
    </xf>
    <xf numFmtId="187" fontId="19" fillId="3" borderId="1" xfId="40" applyNumberFormat="1" applyFont="1" applyFill="1" applyBorder="1" applyAlignment="1">
      <alignment horizontal="center" vertical="top" wrapText="1"/>
    </xf>
    <xf numFmtId="3" fontId="15" fillId="0" borderId="1" xfId="13" applyNumberFormat="1" applyFont="1" applyFill="1" applyBorder="1" applyAlignment="1">
      <alignment horizontal="right" vertical="top"/>
    </xf>
    <xf numFmtId="3" fontId="19" fillId="0" borderId="1" xfId="13" applyNumberFormat="1" applyFont="1" applyFill="1" applyBorder="1" applyAlignment="1">
      <alignment horizontal="right" vertical="top"/>
    </xf>
    <xf numFmtId="191" fontId="19" fillId="0" borderId="0" xfId="13" applyNumberFormat="1" applyFont="1" applyFill="1" applyBorder="1" applyAlignment="1">
      <alignment horizontal="right" vertical="top"/>
    </xf>
    <xf numFmtId="190" fontId="19" fillId="0" borderId="0" xfId="13" applyNumberFormat="1" applyFont="1" applyFill="1" applyBorder="1" applyAlignment="1">
      <alignment horizontal="right" vertical="top"/>
    </xf>
    <xf numFmtId="189" fontId="15" fillId="0" borderId="0" xfId="13" applyNumberFormat="1" applyFont="1" applyFill="1" applyBorder="1" applyAlignment="1">
      <alignment horizontal="right" vertical="top"/>
    </xf>
    <xf numFmtId="193" fontId="15" fillId="0" borderId="0" xfId="13" applyNumberFormat="1" applyFont="1" applyFill="1" applyBorder="1" applyAlignment="1">
      <alignment horizontal="right" vertical="top"/>
    </xf>
    <xf numFmtId="190" fontId="15" fillId="0" borderId="0" xfId="13" applyNumberFormat="1" applyFont="1" applyFill="1" applyBorder="1" applyAlignment="1">
      <alignment horizontal="right" vertical="top"/>
    </xf>
    <xf numFmtId="3" fontId="15" fillId="4" borderId="1" xfId="13" applyNumberFormat="1" applyFont="1" applyFill="1" applyBorder="1" applyAlignment="1">
      <alignment horizontal="right"/>
    </xf>
    <xf numFmtId="3" fontId="15" fillId="0" borderId="1" xfId="13" applyNumberFormat="1" applyFont="1" applyFill="1" applyBorder="1" applyAlignment="1">
      <alignment horizontal="right"/>
    </xf>
    <xf numFmtId="17" fontId="19" fillId="0" borderId="0" xfId="42" applyNumberFormat="1" applyFont="1" applyBorder="1" applyAlignment="1">
      <alignment horizontal="left"/>
    </xf>
    <xf numFmtId="17" fontId="15" fillId="0" borderId="0" xfId="42" applyNumberFormat="1" applyFont="1" applyBorder="1" applyAlignment="1">
      <alignment horizontal="left"/>
    </xf>
    <xf numFmtId="3" fontId="15" fillId="4" borderId="0" xfId="13" applyNumberFormat="1" applyFont="1" applyFill="1" applyBorder="1" applyAlignment="1">
      <alignment horizontal="right" vertical="top"/>
    </xf>
    <xf numFmtId="189" fontId="15" fillId="4" borderId="0" xfId="13" applyNumberFormat="1" applyFont="1" applyFill="1" applyBorder="1" applyAlignment="1">
      <alignment horizontal="right" vertical="top"/>
    </xf>
    <xf numFmtId="190" fontId="15" fillId="4" borderId="0" xfId="13" applyNumberFormat="1" applyFont="1" applyFill="1" applyBorder="1" applyAlignment="1">
      <alignment horizontal="right" vertical="top"/>
    </xf>
    <xf numFmtId="3" fontId="15" fillId="0" borderId="1" xfId="13" applyNumberFormat="1" applyFont="1" applyFill="1" applyBorder="1" applyAlignment="1">
      <alignment vertical="top"/>
    </xf>
    <xf numFmtId="3" fontId="19" fillId="0" borderId="1" xfId="13" applyNumberFormat="1" applyFont="1" applyFill="1" applyBorder="1" applyAlignment="1">
      <alignment vertical="top"/>
    </xf>
    <xf numFmtId="3" fontId="15" fillId="0" borderId="0" xfId="13" applyNumberFormat="1" applyFont="1" applyFill="1" applyBorder="1" applyAlignment="1">
      <alignment horizontal="right" vertical="top"/>
    </xf>
    <xf numFmtId="3" fontId="18" fillId="4" borderId="0" xfId="13" applyNumberFormat="1" applyFont="1" applyFill="1" applyBorder="1" applyAlignment="1">
      <alignment vertical="top"/>
    </xf>
    <xf numFmtId="3" fontId="18" fillId="0" borderId="1" xfId="13" applyNumberFormat="1" applyFont="1" applyFill="1" applyBorder="1" applyAlignment="1">
      <alignment vertical="top"/>
    </xf>
    <xf numFmtId="3" fontId="26" fillId="0" borderId="1" xfId="13" applyNumberFormat="1" applyFont="1" applyFill="1" applyBorder="1" applyAlignment="1">
      <alignment vertical="top"/>
    </xf>
    <xf numFmtId="0" fontId="26" fillId="7" borderId="1" xfId="42" applyFont="1" applyFill="1" applyBorder="1" applyAlignment="1">
      <alignment horizontal="center" vertical="center" wrapText="1"/>
    </xf>
    <xf numFmtId="3" fontId="18" fillId="0" borderId="1" xfId="13" applyNumberFormat="1" applyFont="1" applyFill="1" applyBorder="1" applyAlignment="1">
      <alignment horizontal="right" vertical="top"/>
    </xf>
    <xf numFmtId="3" fontId="26" fillId="0" borderId="1" xfId="13" applyNumberFormat="1" applyFont="1" applyFill="1" applyBorder="1" applyAlignment="1">
      <alignment horizontal="right" vertical="top"/>
    </xf>
    <xf numFmtId="17" fontId="19" fillId="7" borderId="1" xfId="46" applyNumberFormat="1" applyFont="1" applyFill="1" applyBorder="1" applyAlignment="1">
      <alignment horizontal="center" vertical="center" wrapText="1"/>
    </xf>
    <xf numFmtId="3" fontId="15" fillId="4" borderId="0" xfId="13" applyNumberFormat="1" applyFont="1" applyFill="1" applyBorder="1" applyAlignment="1">
      <alignment vertical="top"/>
    </xf>
    <xf numFmtId="190" fontId="19" fillId="4" borderId="0" xfId="13" applyNumberFormat="1" applyFont="1" applyFill="1" applyBorder="1" applyAlignment="1">
      <alignment horizontal="right" vertical="top"/>
    </xf>
    <xf numFmtId="3" fontId="44" fillId="4" borderId="1" xfId="47" applyNumberFormat="1" applyFont="1" applyFill="1" applyBorder="1" applyAlignment="1">
      <alignment horizontal="right" vertical="top"/>
    </xf>
    <xf numFmtId="3" fontId="44" fillId="4" borderId="1" xfId="47" applyNumberFormat="1" applyFont="1" applyFill="1" applyBorder="1" applyAlignment="1">
      <alignment horizontal="left" vertical="top"/>
    </xf>
    <xf numFmtId="0" fontId="41" fillId="0" borderId="69" xfId="0" applyNumberFormat="1" applyFont="1" applyFill="1" applyBorder="1" applyAlignment="1">
      <alignment horizontal="center" vertical="top"/>
    </xf>
    <xf numFmtId="2" fontId="54" fillId="0" borderId="69" xfId="0" applyNumberFormat="1" applyFont="1" applyBorder="1" applyAlignment="1">
      <alignment vertical="top"/>
    </xf>
    <xf numFmtId="3" fontId="41" fillId="0" borderId="69" xfId="0" applyNumberFormat="1" applyFont="1" applyFill="1" applyBorder="1" applyAlignment="1">
      <alignment horizontal="right" vertical="top"/>
    </xf>
    <xf numFmtId="4" fontId="41" fillId="0" borderId="69" xfId="0" applyNumberFormat="1" applyFont="1" applyFill="1" applyBorder="1" applyAlignment="1">
      <alignment horizontal="center" vertical="top"/>
    </xf>
    <xf numFmtId="4" fontId="41" fillId="0" borderId="69" xfId="0" applyNumberFormat="1" applyFont="1" applyFill="1" applyBorder="1" applyAlignment="1">
      <alignment horizontal="right" vertical="top"/>
    </xf>
    <xf numFmtId="197" fontId="41" fillId="0" borderId="69" xfId="0" applyNumberFormat="1" applyFont="1" applyFill="1" applyBorder="1" applyAlignment="1">
      <alignment horizontal="right" vertical="top"/>
    </xf>
    <xf numFmtId="2" fontId="41" fillId="0" borderId="69" xfId="0" applyNumberFormat="1" applyFont="1" applyFill="1" applyBorder="1" applyAlignment="1">
      <alignment horizontal="right" vertical="top"/>
    </xf>
    <xf numFmtId="165" fontId="20" fillId="0" borderId="7" xfId="0" applyNumberFormat="1" applyFont="1" applyFill="1" applyBorder="1" applyAlignment="1">
      <alignment horizontal="right"/>
    </xf>
    <xf numFmtId="174" fontId="20" fillId="0" borderId="7" xfId="0" applyNumberFormat="1" applyFont="1" applyFill="1" applyBorder="1" applyAlignment="1">
      <alignment horizontal="right"/>
    </xf>
    <xf numFmtId="4" fontId="11" fillId="0" borderId="0" xfId="0" applyNumberFormat="1" applyFont="1" applyFill="1" applyBorder="1" applyAlignment="1"/>
    <xf numFmtId="49" fontId="10" fillId="0" borderId="0" xfId="0" applyNumberFormat="1" applyFont="1" applyFill="1" applyAlignment="1">
      <alignment horizontal="left" vertical="top"/>
    </xf>
    <xf numFmtId="49" fontId="10" fillId="0" borderId="20" xfId="0" applyNumberFormat="1" applyFont="1" applyFill="1" applyBorder="1" applyAlignment="1">
      <alignment horizontal="center" vertical="top" wrapText="1"/>
    </xf>
    <xf numFmtId="0" fontId="10" fillId="0" borderId="1" xfId="0" applyFont="1" applyFill="1" applyBorder="1" applyAlignment="1">
      <alignment vertical="top"/>
    </xf>
    <xf numFmtId="1" fontId="10" fillId="0" borderId="1" xfId="0" applyNumberFormat="1" applyFont="1" applyFill="1" applyBorder="1" applyAlignment="1">
      <alignment vertical="top"/>
    </xf>
    <xf numFmtId="165" fontId="10" fillId="0" borderId="1" xfId="0" applyNumberFormat="1" applyFont="1" applyFill="1" applyBorder="1" applyAlignment="1">
      <alignment vertical="top"/>
    </xf>
    <xf numFmtId="165" fontId="12" fillId="0" borderId="0" xfId="0" applyNumberFormat="1" applyFont="1" applyFill="1" applyAlignment="1">
      <alignment vertical="top"/>
    </xf>
    <xf numFmtId="168" fontId="12" fillId="0" borderId="1" xfId="0" applyNumberFormat="1" applyFont="1" applyFill="1" applyBorder="1" applyAlignment="1">
      <alignment horizontal="right" vertical="top"/>
    </xf>
    <xf numFmtId="0" fontId="12" fillId="0" borderId="1" xfId="0" applyFont="1" applyFill="1" applyBorder="1" applyAlignment="1">
      <alignment vertical="top"/>
    </xf>
    <xf numFmtId="165" fontId="12" fillId="0" borderId="1" xfId="0" applyNumberFormat="1" applyFont="1" applyFill="1" applyBorder="1" applyAlignment="1">
      <alignment vertical="top"/>
    </xf>
    <xf numFmtId="49" fontId="12" fillId="0" borderId="0" xfId="0" applyNumberFormat="1" applyFont="1" applyFill="1" applyBorder="1" applyAlignment="1">
      <alignment horizontal="left" vertical="top" wrapText="1"/>
    </xf>
    <xf numFmtId="49" fontId="10" fillId="0" borderId="0" xfId="0" applyNumberFormat="1" applyFont="1" applyFill="1" applyAlignment="1">
      <alignment vertical="top" wrapText="1"/>
    </xf>
    <xf numFmtId="49" fontId="10" fillId="0" borderId="0" xfId="0" applyNumberFormat="1" applyFont="1" applyFill="1" applyBorder="1" applyAlignment="1">
      <alignment horizontal="left" vertical="top" wrapText="1"/>
    </xf>
    <xf numFmtId="202" fontId="11" fillId="0" borderId="0" xfId="0" applyNumberFormat="1" applyFont="1" applyFill="1" applyBorder="1" applyAlignment="1">
      <alignment vertical="top"/>
    </xf>
    <xf numFmtId="0" fontId="83" fillId="2" borderId="0" xfId="0" applyFont="1" applyFill="1" applyAlignment="1">
      <alignment vertical="center"/>
    </xf>
    <xf numFmtId="186" fontId="37" fillId="0" borderId="68" xfId="1" applyNumberFormat="1" applyFont="1" applyFill="1" applyBorder="1" applyAlignment="1">
      <alignment horizontal="right" vertical="top" wrapText="1"/>
    </xf>
    <xf numFmtId="49" fontId="10" fillId="0" borderId="67" xfId="0" applyNumberFormat="1" applyFont="1" applyFill="1" applyBorder="1" applyAlignment="1">
      <alignment horizontal="left" vertical="top"/>
    </xf>
    <xf numFmtId="49" fontId="10" fillId="2" borderId="0" xfId="0" applyNumberFormat="1" applyFont="1" applyFill="1" applyBorder="1" applyAlignment="1">
      <alignment horizontal="left"/>
    </xf>
    <xf numFmtId="0" fontId="0" fillId="0" borderId="0" xfId="0" applyNumberFormat="1" applyFont="1" applyFill="1" applyBorder="1" applyAlignment="1"/>
    <xf numFmtId="0" fontId="45" fillId="4" borderId="19" xfId="0" applyNumberFormat="1" applyFont="1" applyFill="1" applyBorder="1" applyAlignment="1">
      <alignment horizontal="left" vertical="top"/>
    </xf>
    <xf numFmtId="0" fontId="42" fillId="0" borderId="0" xfId="0" applyFont="1" applyFill="1" applyAlignment="1">
      <alignment horizontal="left"/>
    </xf>
    <xf numFmtId="0" fontId="45" fillId="4" borderId="19" xfId="0" applyNumberFormat="1" applyFont="1" applyFill="1" applyBorder="1" applyAlignment="1">
      <alignment vertical="center"/>
    </xf>
    <xf numFmtId="183" fontId="44" fillId="4" borderId="1" xfId="0" applyNumberFormat="1" applyFont="1" applyFill="1" applyBorder="1" applyAlignment="1">
      <alignment horizontal="left" vertical="top"/>
    </xf>
    <xf numFmtId="3" fontId="44" fillId="4" borderId="1" xfId="5" applyNumberFormat="1" applyFont="1" applyFill="1" applyBorder="1" applyAlignment="1">
      <alignment horizontal="right" vertical="top"/>
    </xf>
    <xf numFmtId="3" fontId="44" fillId="4" borderId="1" xfId="0" applyNumberFormat="1" applyFont="1" applyFill="1" applyBorder="1" applyAlignment="1">
      <alignment horizontal="right" vertical="top"/>
    </xf>
    <xf numFmtId="177" fontId="44" fillId="4" borderId="1" xfId="0" applyNumberFormat="1" applyFont="1" applyFill="1" applyBorder="1" applyAlignment="1">
      <alignment horizontal="right" vertical="top"/>
    </xf>
    <xf numFmtId="183" fontId="44" fillId="7" borderId="1" xfId="0" applyNumberFormat="1" applyFont="1" applyFill="1" applyBorder="1" applyAlignment="1">
      <alignment horizontal="left" vertical="top"/>
    </xf>
    <xf numFmtId="0" fontId="42" fillId="7" borderId="1" xfId="0" applyFont="1" applyFill="1" applyBorder="1"/>
    <xf numFmtId="3" fontId="44" fillId="7" borderId="1" xfId="5" applyNumberFormat="1" applyFont="1" applyFill="1" applyBorder="1" applyAlignment="1">
      <alignment horizontal="right" vertical="top"/>
    </xf>
    <xf numFmtId="177" fontId="44" fillId="7" borderId="1" xfId="5" applyNumberFormat="1" applyFont="1" applyFill="1" applyBorder="1" applyAlignment="1">
      <alignment horizontal="right" vertical="top"/>
    </xf>
    <xf numFmtId="4" fontId="44" fillId="4" borderId="1" xfId="0" applyNumberFormat="1" applyFont="1" applyFill="1" applyBorder="1" applyAlignment="1">
      <alignment horizontal="right" vertical="top"/>
    </xf>
    <xf numFmtId="183" fontId="62" fillId="7" borderId="1" xfId="0" applyNumberFormat="1" applyFont="1" applyFill="1" applyBorder="1" applyAlignment="1">
      <alignment horizontal="left" vertical="top"/>
    </xf>
    <xf numFmtId="3" fontId="62" fillId="7" borderId="1" xfId="0" applyNumberFormat="1" applyFont="1" applyFill="1" applyBorder="1" applyAlignment="1">
      <alignment horizontal="right" vertical="top"/>
    </xf>
    <xf numFmtId="183" fontId="44" fillId="4" borderId="1" xfId="0" applyNumberFormat="1" applyFont="1" applyFill="1" applyBorder="1" applyAlignment="1">
      <alignment horizontal="left" vertical="top" wrapText="1"/>
    </xf>
    <xf numFmtId="0" fontId="44" fillId="7" borderId="1" xfId="0" applyFont="1" applyFill="1" applyBorder="1" applyAlignment="1">
      <alignment horizontal="left" vertical="top"/>
    </xf>
    <xf numFmtId="3" fontId="44" fillId="7" borderId="1" xfId="0" applyNumberFormat="1" applyFont="1" applyFill="1" applyBorder="1" applyAlignment="1">
      <alignment horizontal="right" vertical="top"/>
    </xf>
    <xf numFmtId="0" fontId="44" fillId="4" borderId="1" xfId="0" applyFont="1" applyFill="1" applyBorder="1" applyAlignment="1">
      <alignment horizontal="left" vertical="top"/>
    </xf>
    <xf numFmtId="0" fontId="42" fillId="0" borderId="0" xfId="0" applyFont="1"/>
    <xf numFmtId="0" fontId="41" fillId="0" borderId="0" xfId="0" applyFont="1" applyFill="1" applyBorder="1"/>
    <xf numFmtId="183" fontId="44" fillId="4" borderId="0" xfId="0" applyNumberFormat="1" applyFont="1" applyFill="1" applyBorder="1" applyAlignment="1">
      <alignment horizontal="right" vertical="top"/>
    </xf>
    <xf numFmtId="0" fontId="42" fillId="0" borderId="0" xfId="0" applyFont="1" applyFill="1"/>
    <xf numFmtId="0" fontId="41" fillId="4" borderId="0" xfId="0" applyFont="1" applyFill="1" applyAlignment="1">
      <alignment horizontal="left"/>
    </xf>
    <xf numFmtId="17" fontId="41" fillId="4" borderId="0" xfId="0" applyNumberFormat="1" applyFont="1" applyFill="1" applyBorder="1" applyAlignment="1">
      <alignment horizontal="left" vertical="top"/>
    </xf>
    <xf numFmtId="17" fontId="41" fillId="4" borderId="0" xfId="0" applyNumberFormat="1" applyFont="1" applyFill="1" applyAlignment="1">
      <alignment horizontal="left" vertical="top"/>
    </xf>
    <xf numFmtId="0" fontId="43" fillId="4" borderId="0" xfId="0" applyFont="1" applyFill="1" applyAlignment="1">
      <alignment horizontal="left"/>
    </xf>
    <xf numFmtId="3" fontId="41" fillId="4" borderId="0" xfId="5" applyNumberFormat="1" applyFont="1" applyFill="1" applyBorder="1" applyAlignment="1">
      <alignment vertical="top"/>
    </xf>
    <xf numFmtId="49" fontId="10" fillId="2" borderId="0" xfId="0" applyNumberFormat="1" applyFont="1" applyFill="1" applyAlignment="1">
      <alignment horizontal="left"/>
    </xf>
    <xf numFmtId="49" fontId="10" fillId="2" borderId="0" xfId="0" applyNumberFormat="1" applyFont="1" applyFill="1" applyAlignment="1">
      <alignment horizontal="left" wrapText="1"/>
    </xf>
    <xf numFmtId="2" fontId="53" fillId="0" borderId="8" xfId="0" applyNumberFormat="1" applyFont="1" applyBorder="1" applyAlignment="1">
      <alignment vertical="top"/>
    </xf>
    <xf numFmtId="2" fontId="54" fillId="0" borderId="8" xfId="0" applyNumberFormat="1" applyFont="1" applyBorder="1" applyAlignment="1">
      <alignment vertical="top"/>
    </xf>
    <xf numFmtId="0" fontId="10" fillId="2" borderId="70" xfId="0" applyFont="1" applyFill="1" applyBorder="1" applyAlignment="1">
      <alignment horizontal="center" vertical="top" wrapText="1"/>
    </xf>
    <xf numFmtId="49" fontId="10" fillId="2" borderId="70" xfId="0" applyNumberFormat="1" applyFont="1" applyFill="1" applyBorder="1" applyAlignment="1">
      <alignment horizontal="center" vertical="top" wrapText="1"/>
    </xf>
    <xf numFmtId="0" fontId="39" fillId="0" borderId="8" xfId="16" applyFont="1" applyFill="1" applyBorder="1" applyAlignment="1">
      <alignment vertical="top" wrapText="1"/>
    </xf>
    <xf numFmtId="0" fontId="0" fillId="0" borderId="0" xfId="0" applyBorder="1" applyAlignment="1">
      <alignment vertical="top"/>
    </xf>
    <xf numFmtId="191" fontId="37" fillId="0" borderId="11" xfId="28" applyNumberFormat="1" applyFont="1" applyFill="1" applyBorder="1" applyAlignment="1">
      <alignment horizontal="right" vertical="top"/>
    </xf>
    <xf numFmtId="2" fontId="37" fillId="0" borderId="11" xfId="28" applyNumberFormat="1" applyFont="1" applyFill="1" applyBorder="1" applyAlignment="1">
      <alignment horizontal="right" vertical="top"/>
    </xf>
    <xf numFmtId="190" fontId="37" fillId="0" borderId="11" xfId="28" applyNumberFormat="1" applyFont="1" applyFill="1" applyBorder="1" applyAlignment="1">
      <alignment horizontal="right" vertical="top"/>
    </xf>
    <xf numFmtId="186" fontId="37" fillId="0" borderId="10" xfId="1" applyNumberFormat="1" applyFont="1" applyFill="1" applyBorder="1" applyAlignment="1">
      <alignment horizontal="right" vertical="top" wrapText="1"/>
    </xf>
    <xf numFmtId="192" fontId="37" fillId="0" borderId="14" xfId="13" applyNumberFormat="1" applyFont="1" applyFill="1" applyBorder="1" applyAlignment="1">
      <alignment horizontal="right" vertical="top" wrapText="1"/>
    </xf>
    <xf numFmtId="0" fontId="11" fillId="0" borderId="0" xfId="0" applyNumberFormat="1" applyFont="1" applyFill="1" applyBorder="1" applyAlignment="1">
      <alignment vertical="top" wrapText="1"/>
    </xf>
    <xf numFmtId="0" fontId="12" fillId="2" borderId="0" xfId="0" applyFont="1" applyFill="1" applyAlignment="1">
      <alignment vertical="top" wrapText="1"/>
    </xf>
    <xf numFmtId="178" fontId="10" fillId="2" borderId="0" xfId="0" applyNumberFormat="1" applyFont="1" applyFill="1" applyAlignment="1">
      <alignment vertical="center"/>
    </xf>
    <xf numFmtId="17" fontId="84" fillId="0" borderId="1" xfId="0" applyNumberFormat="1" applyFont="1" applyFill="1" applyBorder="1" applyAlignment="1">
      <alignment horizontal="center" vertical="center" wrapText="1"/>
    </xf>
    <xf numFmtId="171" fontId="12" fillId="2" borderId="12" xfId="0" applyNumberFormat="1" applyFont="1" applyFill="1" applyBorder="1" applyAlignment="1">
      <alignment horizontal="right"/>
    </xf>
    <xf numFmtId="172" fontId="10" fillId="0" borderId="5" xfId="0" applyNumberFormat="1" applyFont="1" applyFill="1" applyBorder="1" applyAlignment="1">
      <alignment horizontal="right"/>
    </xf>
    <xf numFmtId="172" fontId="12" fillId="0" borderId="7" xfId="0" applyNumberFormat="1" applyFont="1" applyFill="1" applyBorder="1" applyAlignment="1">
      <alignment horizontal="right"/>
    </xf>
    <xf numFmtId="172" fontId="12" fillId="0" borderId="1" xfId="0" applyNumberFormat="1" applyFont="1" applyFill="1" applyBorder="1" applyAlignment="1">
      <alignment horizontal="right"/>
    </xf>
    <xf numFmtId="171" fontId="12" fillId="0" borderId="5" xfId="0" applyNumberFormat="1" applyFont="1" applyFill="1" applyBorder="1" applyAlignment="1">
      <alignment horizontal="right"/>
    </xf>
    <xf numFmtId="171" fontId="12" fillId="0" borderId="7" xfId="0" applyNumberFormat="1" applyFont="1" applyFill="1" applyBorder="1" applyAlignment="1">
      <alignment horizontal="right"/>
    </xf>
    <xf numFmtId="171" fontId="12" fillId="0" borderId="1" xfId="0" applyNumberFormat="1" applyFont="1" applyFill="1" applyBorder="1" applyAlignment="1">
      <alignment horizontal="right"/>
    </xf>
    <xf numFmtId="0" fontId="45" fillId="0" borderId="19" xfId="0" applyNumberFormat="1" applyFont="1" applyFill="1" applyBorder="1" applyAlignment="1">
      <alignment vertical="center"/>
    </xf>
    <xf numFmtId="0" fontId="81" fillId="0" borderId="19" xfId="0" applyNumberFormat="1" applyFont="1" applyFill="1" applyBorder="1" applyAlignment="1">
      <alignment horizontal="center" vertical="center"/>
    </xf>
    <xf numFmtId="183" fontId="62" fillId="4" borderId="1" xfId="0" quotePrefix="1" applyNumberFormat="1" applyFont="1" applyFill="1" applyBorder="1" applyAlignment="1">
      <alignment horizontal="center" vertical="top"/>
    </xf>
    <xf numFmtId="186" fontId="78" fillId="4" borderId="1" xfId="5" applyNumberFormat="1" applyFont="1" applyFill="1" applyBorder="1" applyAlignment="1">
      <alignment horizontal="right" vertical="top"/>
    </xf>
    <xf numFmtId="184" fontId="78" fillId="4" borderId="1" xfId="0" applyNumberFormat="1" applyFont="1" applyFill="1" applyBorder="1" applyAlignment="1">
      <alignment horizontal="left" vertical="top"/>
    </xf>
    <xf numFmtId="184" fontId="78" fillId="4" borderId="1" xfId="0" applyNumberFormat="1" applyFont="1" applyFill="1" applyBorder="1" applyAlignment="1">
      <alignment horizontal="center" vertical="top"/>
    </xf>
    <xf numFmtId="3" fontId="62" fillId="7" borderId="1" xfId="5" applyNumberFormat="1" applyFont="1" applyFill="1" applyBorder="1" applyAlignment="1">
      <alignment horizontal="left" vertical="top"/>
    </xf>
    <xf numFmtId="3" fontId="77" fillId="7" borderId="1" xfId="5" applyNumberFormat="1" applyFont="1" applyFill="1" applyBorder="1" applyAlignment="1">
      <alignment horizontal="right" vertical="top"/>
    </xf>
    <xf numFmtId="186" fontId="77" fillId="7" borderId="1" xfId="5" applyNumberFormat="1" applyFont="1" applyFill="1" applyBorder="1" applyAlignment="1">
      <alignment horizontal="right" vertical="top"/>
    </xf>
    <xf numFmtId="3" fontId="77" fillId="7" borderId="1" xfId="5" applyNumberFormat="1" applyFont="1" applyFill="1" applyBorder="1" applyAlignment="1">
      <alignment horizontal="left" vertical="top"/>
    </xf>
    <xf numFmtId="184" fontId="77" fillId="7" borderId="1" xfId="5" applyNumberFormat="1" applyFont="1" applyFill="1" applyBorder="1" applyAlignment="1">
      <alignment horizontal="left" vertical="top"/>
    </xf>
    <xf numFmtId="184" fontId="77" fillId="7" borderId="1" xfId="5" applyNumberFormat="1" applyFont="1" applyFill="1" applyBorder="1" applyAlignment="1">
      <alignment horizontal="center" vertical="top"/>
    </xf>
    <xf numFmtId="3" fontId="62" fillId="4" borderId="1" xfId="5" quotePrefix="1" applyNumberFormat="1" applyFont="1" applyFill="1" applyBorder="1" applyAlignment="1">
      <alignment horizontal="center" vertical="top"/>
    </xf>
    <xf numFmtId="183" fontId="78" fillId="4" borderId="1" xfId="0" applyNumberFormat="1" applyFont="1" applyFill="1" applyBorder="1" applyAlignment="1">
      <alignment horizontal="left" vertical="top"/>
    </xf>
    <xf numFmtId="3" fontId="62" fillId="7" borderId="1" xfId="5" applyNumberFormat="1" applyFont="1" applyFill="1" applyBorder="1" applyAlignment="1">
      <alignment horizontal="center" vertical="top"/>
    </xf>
    <xf numFmtId="3" fontId="62" fillId="7" borderId="1" xfId="5" applyNumberFormat="1" applyFont="1" applyFill="1" applyBorder="1" applyAlignment="1">
      <alignment horizontal="right" vertical="top"/>
    </xf>
    <xf numFmtId="184" fontId="15" fillId="7" borderId="1" xfId="0" applyNumberFormat="1" applyFont="1" applyFill="1" applyBorder="1" applyAlignment="1">
      <alignment horizontal="center" vertical="center" wrapText="1"/>
    </xf>
    <xf numFmtId="184" fontId="76" fillId="7" borderId="1" xfId="0" applyNumberFormat="1" applyFont="1" applyFill="1" applyBorder="1" applyAlignment="1">
      <alignment horizontal="center" vertical="center" wrapText="1"/>
    </xf>
    <xf numFmtId="186" fontId="75" fillId="7" borderId="1" xfId="5" applyNumberFormat="1" applyFont="1" applyFill="1" applyBorder="1" applyAlignment="1">
      <alignment horizontal="right" vertical="top"/>
    </xf>
    <xf numFmtId="3" fontId="63" fillId="7" borderId="1" xfId="5" applyNumberFormat="1" applyFont="1" applyFill="1" applyBorder="1" applyAlignment="1">
      <alignment horizontal="right" vertical="top"/>
    </xf>
    <xf numFmtId="184" fontId="79" fillId="7" borderId="1" xfId="0" applyNumberFormat="1" applyFont="1" applyFill="1" applyBorder="1" applyAlignment="1">
      <alignment horizontal="center" vertical="center" wrapText="1"/>
    </xf>
    <xf numFmtId="186" fontId="28" fillId="4" borderId="1" xfId="5" applyNumberFormat="1" applyFont="1" applyFill="1" applyBorder="1" applyAlignment="1">
      <alignment horizontal="right" vertical="top"/>
    </xf>
    <xf numFmtId="183" fontId="15" fillId="0" borderId="1" xfId="0" applyNumberFormat="1" applyFont="1" applyFill="1" applyBorder="1" applyAlignment="1">
      <alignment horizontal="left" vertical="top" wrapText="1"/>
    </xf>
    <xf numFmtId="186" fontId="28" fillId="4" borderId="1" xfId="5" applyNumberFormat="1" applyFont="1" applyFill="1" applyBorder="1" applyAlignment="1">
      <alignment horizontal="right" vertical="center"/>
    </xf>
    <xf numFmtId="186" fontId="57" fillId="4" borderId="1" xfId="5" applyNumberFormat="1" applyFont="1" applyFill="1" applyBorder="1" applyAlignment="1">
      <alignment horizontal="right" vertical="center"/>
    </xf>
    <xf numFmtId="184" fontId="28" fillId="0" borderId="1" xfId="0" applyNumberFormat="1" applyFont="1" applyFill="1" applyBorder="1" applyAlignment="1">
      <alignment horizontal="left" vertical="top" wrapText="1"/>
    </xf>
    <xf numFmtId="184" fontId="19" fillId="7" borderId="1" xfId="0" applyNumberFormat="1" applyFont="1" applyFill="1" applyBorder="1" applyAlignment="1">
      <alignment horizontal="center" vertical="center" wrapText="1"/>
    </xf>
    <xf numFmtId="0" fontId="19" fillId="0" borderId="0" xfId="0" applyFont="1" applyFill="1" applyBorder="1" applyAlignment="1">
      <alignment horizontal="center" vertical="top" wrapText="1"/>
    </xf>
    <xf numFmtId="0" fontId="74" fillId="0" borderId="0" xfId="0" applyFont="1" applyFill="1" applyBorder="1" applyAlignment="1">
      <alignment horizontal="center" vertical="top" wrapText="1"/>
    </xf>
    <xf numFmtId="0" fontId="42" fillId="0" borderId="0" xfId="0" applyFont="1" applyBorder="1"/>
    <xf numFmtId="0" fontId="43" fillId="0" borderId="0" xfId="0" applyFont="1" applyFill="1" applyBorder="1" applyAlignment="1">
      <alignment horizontal="left"/>
    </xf>
    <xf numFmtId="0" fontId="41" fillId="0" borderId="0" xfId="0" applyFont="1" applyFill="1" applyBorder="1" applyAlignment="1">
      <alignment horizontal="left"/>
    </xf>
    <xf numFmtId="0" fontId="73" fillId="0" borderId="0" xfId="0" applyFont="1" applyFill="1" applyBorder="1" applyAlignment="1">
      <alignment horizontal="center"/>
    </xf>
    <xf numFmtId="0" fontId="47" fillId="0" borderId="0" xfId="0" applyFont="1" applyBorder="1"/>
    <xf numFmtId="0" fontId="72" fillId="0" borderId="0" xfId="0" applyFont="1" applyBorder="1" applyAlignment="1">
      <alignment horizontal="center"/>
    </xf>
    <xf numFmtId="0" fontId="72" fillId="0" borderId="0" xfId="0" applyFont="1" applyAlignment="1">
      <alignment horizontal="center"/>
    </xf>
    <xf numFmtId="0" fontId="42" fillId="4" borderId="0" xfId="0" applyFont="1" applyFill="1"/>
    <xf numFmtId="0" fontId="45" fillId="4" borderId="19" xfId="0" applyNumberFormat="1" applyFont="1" applyFill="1" applyBorder="1" applyAlignment="1">
      <alignment horizontal="right" vertical="center"/>
    </xf>
    <xf numFmtId="17" fontId="82" fillId="7" borderId="1" xfId="46" applyNumberFormat="1" applyFont="1" applyFill="1" applyBorder="1" applyAlignment="1">
      <alignment horizontal="center" vertical="center" wrapText="1"/>
    </xf>
    <xf numFmtId="17" fontId="43" fillId="7" borderId="1" xfId="46" applyNumberFormat="1" applyFont="1" applyFill="1" applyBorder="1" applyAlignment="1">
      <alignment horizontal="center" vertical="center" wrapText="1"/>
    </xf>
    <xf numFmtId="0" fontId="42" fillId="7" borderId="0" xfId="0" applyFont="1" applyFill="1"/>
    <xf numFmtId="0" fontId="42" fillId="0" borderId="0" xfId="0" applyFont="1" applyFill="1" applyAlignment="1">
      <alignment horizontal="right"/>
    </xf>
    <xf numFmtId="0" fontId="42" fillId="6" borderId="0" xfId="0" applyFont="1" applyFill="1"/>
    <xf numFmtId="49" fontId="10" fillId="2" borderId="1" xfId="0" applyNumberFormat="1" applyFont="1" applyFill="1" applyBorder="1" applyAlignment="1">
      <alignment horizontal="center" vertical="center" wrapText="1"/>
    </xf>
    <xf numFmtId="203" fontId="11" fillId="0" borderId="0" xfId="0" applyNumberFormat="1" applyFont="1" applyFill="1" applyBorder="1" applyAlignment="1"/>
    <xf numFmtId="204" fontId="11" fillId="0" borderId="0" xfId="0" applyNumberFormat="1" applyFont="1" applyFill="1" applyBorder="1" applyAlignment="1"/>
    <xf numFmtId="43" fontId="8" fillId="0" borderId="0" xfId="0" applyNumberFormat="1" applyFont="1" applyFill="1" applyBorder="1" applyAlignment="1">
      <alignment vertical="top"/>
    </xf>
    <xf numFmtId="0" fontId="10" fillId="2" borderId="1" xfId="0" applyFont="1" applyFill="1" applyBorder="1" applyAlignment="1">
      <alignment vertical="center"/>
    </xf>
    <xf numFmtId="0" fontId="20" fillId="0" borderId="1" xfId="0" applyFont="1" applyFill="1" applyBorder="1" applyAlignment="1">
      <alignment horizontal="center" wrapText="1"/>
    </xf>
    <xf numFmtId="0" fontId="11" fillId="0" borderId="1" xfId="0" applyNumberFormat="1" applyFont="1" applyFill="1" applyBorder="1" applyAlignment="1">
      <alignment horizontal="center" vertical="top"/>
    </xf>
    <xf numFmtId="0" fontId="11" fillId="0" borderId="0" xfId="0" applyNumberFormat="1" applyFont="1" applyFill="1" applyBorder="1" applyAlignment="1">
      <alignment horizontal="center" vertical="top"/>
    </xf>
    <xf numFmtId="0" fontId="11" fillId="0" borderId="0" xfId="0" applyFont="1" applyBorder="1" applyAlignment="1">
      <alignment horizontal="left" vertical="center"/>
    </xf>
    <xf numFmtId="196" fontId="11" fillId="0" borderId="0" xfId="0" applyNumberFormat="1" applyFont="1" applyBorder="1" applyAlignment="1">
      <alignment horizontal="center" vertical="center"/>
    </xf>
    <xf numFmtId="0" fontId="11" fillId="0" borderId="0" xfId="0" applyFont="1" applyBorder="1" applyAlignment="1">
      <alignment horizontal="center"/>
    </xf>
    <xf numFmtId="0" fontId="11" fillId="0" borderId="0" xfId="0" applyFont="1" applyBorder="1" applyAlignment="1">
      <alignment horizontal="center" vertical="center"/>
    </xf>
    <xf numFmtId="1" fontId="11" fillId="0" borderId="0" xfId="0" applyNumberFormat="1" applyFont="1" applyFill="1" applyBorder="1" applyAlignment="1">
      <alignment vertical="top"/>
    </xf>
    <xf numFmtId="3" fontId="11" fillId="0" borderId="0" xfId="0" applyNumberFormat="1" applyFont="1" applyFill="1" applyBorder="1" applyAlignment="1">
      <alignment vertical="top"/>
    </xf>
    <xf numFmtId="0" fontId="11" fillId="0" borderId="1" xfId="0" applyFont="1" applyFill="1" applyBorder="1" applyAlignment="1">
      <alignment horizontal="left" vertical="top" wrapText="1"/>
    </xf>
    <xf numFmtId="0" fontId="37" fillId="0" borderId="1" xfId="0" applyFont="1" applyFill="1" applyBorder="1" applyAlignment="1">
      <alignment horizontal="left" vertical="top" wrapText="1"/>
    </xf>
    <xf numFmtId="15" fontId="37" fillId="0" borderId="1" xfId="0" applyNumberFormat="1" applyFont="1" applyFill="1" applyBorder="1" applyAlignment="1">
      <alignment horizontal="center" vertical="top" wrapText="1"/>
    </xf>
    <xf numFmtId="3" fontId="37" fillId="0" borderId="1" xfId="0" applyNumberFormat="1" applyFont="1" applyFill="1" applyBorder="1" applyAlignment="1">
      <alignment horizontal="center" vertical="top" wrapText="1"/>
    </xf>
    <xf numFmtId="0" fontId="37" fillId="0" borderId="1" xfId="0" applyFont="1" applyFill="1" applyBorder="1" applyAlignment="1">
      <alignment horizontal="center" vertical="top" wrapText="1"/>
    </xf>
    <xf numFmtId="49" fontId="10" fillId="2" borderId="7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0" fillId="0" borderId="1" xfId="0" applyBorder="1"/>
    <xf numFmtId="3" fontId="0" fillId="0" borderId="1" xfId="0" applyNumberFormat="1" applyBorder="1"/>
    <xf numFmtId="3" fontId="44" fillId="0" borderId="0" xfId="0" applyNumberFormat="1" applyFont="1" applyFill="1" applyBorder="1" applyAlignment="1">
      <alignment horizontal="right" vertical="center"/>
    </xf>
    <xf numFmtId="171" fontId="12" fillId="2" borderId="0" xfId="0" applyNumberFormat="1" applyFont="1" applyFill="1" applyAlignment="1">
      <alignment vertical="center"/>
    </xf>
    <xf numFmtId="171" fontId="10" fillId="0" borderId="1" xfId="0" applyNumberFormat="1" applyFont="1" applyFill="1" applyBorder="1" applyAlignment="1">
      <alignment horizontal="right"/>
    </xf>
    <xf numFmtId="0" fontId="82" fillId="0" borderId="0" xfId="0" applyFont="1" applyFill="1" applyBorder="1" applyAlignment="1">
      <alignment horizontal="left" vertical="center"/>
    </xf>
    <xf numFmtId="0" fontId="82" fillId="0" borderId="0" xfId="0" applyFont="1" applyFill="1" applyBorder="1" applyAlignment="1">
      <alignment vertical="center"/>
    </xf>
    <xf numFmtId="0" fontId="56" fillId="0" borderId="0" xfId="0" applyFont="1" applyFill="1" applyAlignment="1">
      <alignment vertical="center"/>
    </xf>
    <xf numFmtId="17" fontId="69" fillId="7" borderId="1" xfId="46" applyNumberFormat="1" applyFont="1" applyFill="1" applyBorder="1" applyAlignment="1">
      <alignment horizontal="center" vertical="center" wrapText="1"/>
    </xf>
    <xf numFmtId="183" fontId="86" fillId="4" borderId="1" xfId="0" applyNumberFormat="1" applyFont="1" applyFill="1" applyBorder="1" applyAlignment="1">
      <alignment horizontal="left" vertical="center"/>
    </xf>
    <xf numFmtId="3" fontId="86" fillId="4" borderId="1" xfId="5" applyNumberFormat="1" applyFont="1" applyFill="1" applyBorder="1" applyAlignment="1">
      <alignment vertical="center"/>
    </xf>
    <xf numFmtId="3" fontId="86" fillId="4" borderId="1" xfId="5" quotePrefix="1" applyNumberFormat="1" applyFont="1" applyFill="1" applyBorder="1" applyAlignment="1">
      <alignment horizontal="center" vertical="center"/>
    </xf>
    <xf numFmtId="3" fontId="86" fillId="4" borderId="1" xfId="5" applyNumberFormat="1" applyFont="1" applyFill="1" applyBorder="1" applyAlignment="1">
      <alignment horizontal="right" vertical="center"/>
    </xf>
    <xf numFmtId="183" fontId="86" fillId="4" borderId="1" xfId="0" applyNumberFormat="1" applyFont="1" applyFill="1" applyBorder="1" applyAlignment="1">
      <alignment vertical="center"/>
    </xf>
    <xf numFmtId="3" fontId="87" fillId="7" borderId="1" xfId="5" applyNumberFormat="1" applyFont="1" applyFill="1" applyBorder="1" applyAlignment="1">
      <alignment vertical="center"/>
    </xf>
    <xf numFmtId="3" fontId="87" fillId="7" borderId="1" xfId="5" applyNumberFormat="1" applyFont="1" applyFill="1" applyBorder="1" applyAlignment="1">
      <alignment horizontal="right" vertical="center"/>
    </xf>
    <xf numFmtId="0" fontId="82" fillId="0" borderId="0" xfId="0" applyFont="1" applyFill="1" applyAlignment="1">
      <alignment vertical="center"/>
    </xf>
    <xf numFmtId="4" fontId="87" fillId="7" borderId="1" xfId="5" applyNumberFormat="1" applyFont="1" applyFill="1" applyBorder="1" applyAlignment="1">
      <alignment horizontal="right" vertical="center"/>
    </xf>
    <xf numFmtId="177" fontId="87" fillId="7" borderId="1" xfId="5" applyNumberFormat="1" applyFont="1" applyFill="1" applyBorder="1" applyAlignment="1">
      <alignment horizontal="right" vertical="center"/>
    </xf>
    <xf numFmtId="177" fontId="87" fillId="7" borderId="1" xfId="5" applyNumberFormat="1" applyFont="1" applyFill="1" applyBorder="1" applyAlignment="1">
      <alignment horizontal="center" vertical="center"/>
    </xf>
    <xf numFmtId="3" fontId="87" fillId="7" borderId="1" xfId="5" applyNumberFormat="1" applyFont="1" applyFill="1" applyBorder="1" applyAlignment="1">
      <alignment horizontal="center" vertical="center" wrapText="1"/>
    </xf>
    <xf numFmtId="3" fontId="87" fillId="7" borderId="1" xfId="5" applyNumberFormat="1" applyFont="1" applyFill="1" applyBorder="1" applyAlignment="1">
      <alignment horizontal="center" vertical="center"/>
    </xf>
    <xf numFmtId="4" fontId="87" fillId="7" borderId="1" xfId="5" applyNumberFormat="1" applyFont="1" applyFill="1" applyBorder="1" applyAlignment="1">
      <alignment horizontal="center" vertical="center"/>
    </xf>
    <xf numFmtId="0" fontId="56" fillId="0" borderId="0" xfId="0" applyFont="1" applyFill="1" applyBorder="1" applyAlignment="1">
      <alignment vertical="center"/>
    </xf>
    <xf numFmtId="170" fontId="11" fillId="0" borderId="72" xfId="0" applyNumberFormat="1" applyFont="1" applyFill="1" applyBorder="1" applyAlignment="1"/>
    <xf numFmtId="193" fontId="37" fillId="0" borderId="68" xfId="13" applyNumberFormat="1" applyFont="1" applyFill="1" applyBorder="1" applyAlignment="1">
      <alignment horizontal="right" vertical="top" wrapText="1"/>
    </xf>
    <xf numFmtId="0" fontId="37" fillId="0" borderId="68" xfId="0" applyFont="1" applyBorder="1" applyAlignment="1">
      <alignment horizontal="right" vertical="top" wrapText="1"/>
    </xf>
    <xf numFmtId="191" fontId="37" fillId="0" borderId="68" xfId="28" applyNumberFormat="1" applyFont="1" applyFill="1" applyBorder="1" applyAlignment="1">
      <alignment horizontal="right" vertical="top"/>
    </xf>
    <xf numFmtId="2" fontId="37" fillId="0" borderId="14" xfId="28" applyNumberFormat="1" applyFont="1" applyFill="1" applyBorder="1" applyAlignment="1">
      <alignment horizontal="right" vertical="top"/>
    </xf>
    <xf numFmtId="166" fontId="37" fillId="0" borderId="68" xfId="28" applyNumberFormat="1" applyFont="1" applyFill="1" applyBorder="1" applyAlignment="1">
      <alignment horizontal="right" vertical="top" wrapText="1"/>
    </xf>
    <xf numFmtId="182" fontId="35" fillId="0" borderId="72" xfId="34" applyNumberFormat="1" applyFont="1" applyBorder="1" applyAlignment="1">
      <alignment horizontal="center" vertical="top" wrapText="1"/>
    </xf>
    <xf numFmtId="0" fontId="49" fillId="0" borderId="49" xfId="0" applyFont="1" applyBorder="1" applyAlignment="1">
      <alignment vertical="top" wrapText="1"/>
    </xf>
    <xf numFmtId="49" fontId="10" fillId="2" borderId="0" xfId="0" applyNumberFormat="1" applyFont="1" applyFill="1" applyAlignment="1">
      <alignment horizontal="left"/>
    </xf>
    <xf numFmtId="49" fontId="10" fillId="2" borderId="7" xfId="0" applyNumberFormat="1" applyFont="1" applyFill="1" applyBorder="1" applyAlignment="1">
      <alignment horizontal="center" vertical="top" wrapText="1"/>
    </xf>
    <xf numFmtId="49" fontId="10" fillId="2" borderId="3" xfId="0" applyNumberFormat="1" applyFont="1" applyFill="1" applyBorder="1" applyAlignment="1">
      <alignment horizontal="center" vertical="top" wrapText="1"/>
    </xf>
    <xf numFmtId="0" fontId="10" fillId="2" borderId="7" xfId="0" applyFont="1" applyFill="1" applyBorder="1" applyAlignment="1">
      <alignment horizontal="center" vertical="top" wrapText="1"/>
    </xf>
    <xf numFmtId="49" fontId="10" fillId="2" borderId="0" xfId="0" applyNumberFormat="1" applyFont="1" applyFill="1" applyAlignment="1">
      <alignment horizontal="left" wrapText="1"/>
    </xf>
    <xf numFmtId="0" fontId="11" fillId="0" borderId="1" xfId="0" applyFont="1" applyBorder="1" applyProtection="1">
      <protection locked="0"/>
    </xf>
    <xf numFmtId="196" fontId="11" fillId="0" borderId="1" xfId="0" applyNumberFormat="1" applyFont="1" applyBorder="1" applyAlignment="1">
      <alignment horizontal="center" vertical="center"/>
    </xf>
    <xf numFmtId="3" fontId="11" fillId="0" borderId="1" xfId="0" applyNumberFormat="1" applyFont="1" applyBorder="1" applyAlignment="1" applyProtection="1">
      <alignment horizontal="center"/>
      <protection locked="0"/>
    </xf>
    <xf numFmtId="0" fontId="11" fillId="0" borderId="1" xfId="0" applyFont="1" applyBorder="1" applyAlignment="1" applyProtection="1">
      <alignment horizontal="center"/>
      <protection locked="0"/>
    </xf>
    <xf numFmtId="0" fontId="11" fillId="0" borderId="1" xfId="0" applyFont="1" applyBorder="1" applyAlignment="1">
      <alignment horizontal="center"/>
    </xf>
    <xf numFmtId="3" fontId="11" fillId="0" borderId="1" xfId="0" applyNumberFormat="1" applyFont="1" applyBorder="1" applyAlignment="1">
      <alignment horizont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pplyProtection="1">
      <alignment horizontal="left"/>
      <protection locked="0"/>
    </xf>
    <xf numFmtId="1" fontId="11" fillId="0" borderId="1" xfId="0" applyNumberFormat="1" applyFont="1" applyFill="1" applyBorder="1" applyAlignment="1">
      <alignment horizontal="center" vertical="top"/>
    </xf>
    <xf numFmtId="3" fontId="11" fillId="0" borderId="1" xfId="0" applyNumberFormat="1" applyFont="1" applyFill="1" applyBorder="1" applyAlignment="1">
      <alignment horizontal="center" vertical="top"/>
    </xf>
    <xf numFmtId="49" fontId="14" fillId="2" borderId="0" xfId="0" applyNumberFormat="1" applyFont="1" applyFill="1" applyAlignment="1">
      <alignment horizontal="left" vertical="top" wrapText="1"/>
    </xf>
    <xf numFmtId="166" fontId="37" fillId="0" borderId="72" xfId="28" applyNumberFormat="1" applyFont="1" applyFill="1" applyBorder="1" applyAlignment="1">
      <alignment horizontal="right" vertical="top" wrapText="1"/>
    </xf>
    <xf numFmtId="190" fontId="37" fillId="0" borderId="13" xfId="13" applyNumberFormat="1" applyFont="1" applyFill="1" applyBorder="1" applyAlignment="1">
      <alignment horizontal="right" vertical="top" wrapText="1"/>
    </xf>
    <xf numFmtId="191" fontId="37" fillId="0" borderId="72" xfId="28" applyNumberFormat="1" applyFont="1" applyFill="1" applyBorder="1" applyAlignment="1">
      <alignment horizontal="right" vertical="top"/>
    </xf>
    <xf numFmtId="191" fontId="37" fillId="0" borderId="12" xfId="28" applyNumberFormat="1" applyFont="1" applyFill="1" applyBorder="1" applyAlignment="1">
      <alignment horizontal="right" vertical="top"/>
    </xf>
    <xf numFmtId="2" fontId="37" fillId="0" borderId="13" xfId="28" applyNumberFormat="1" applyFont="1" applyFill="1" applyBorder="1" applyAlignment="1">
      <alignment horizontal="right" vertical="top"/>
    </xf>
    <xf numFmtId="165" fontId="11" fillId="0" borderId="72" xfId="0" applyNumberFormat="1" applyFont="1" applyFill="1" applyBorder="1" applyAlignment="1"/>
    <xf numFmtId="186" fontId="37" fillId="0" borderId="72" xfId="1" applyNumberFormat="1" applyFont="1" applyFill="1" applyBorder="1" applyAlignment="1">
      <alignment horizontal="right" vertical="top" wrapText="1"/>
    </xf>
    <xf numFmtId="205" fontId="37" fillId="0" borderId="12" xfId="1" applyNumberFormat="1" applyFont="1" applyFill="1" applyBorder="1" applyAlignment="1">
      <alignment horizontal="right" vertical="top" wrapText="1"/>
    </xf>
    <xf numFmtId="205" fontId="37" fillId="0" borderId="13" xfId="1" applyNumberFormat="1" applyFont="1" applyFill="1" applyBorder="1" applyAlignment="1">
      <alignment horizontal="right" vertical="top" wrapText="1"/>
    </xf>
    <xf numFmtId="0" fontId="37" fillId="0" borderId="0" xfId="0" applyFont="1" applyBorder="1" applyAlignment="1">
      <alignment horizontal="right" vertical="top" wrapText="1"/>
    </xf>
    <xf numFmtId="190" fontId="37" fillId="0" borderId="72" xfId="28" applyNumberFormat="1" applyFont="1" applyFill="1" applyBorder="1" applyAlignment="1">
      <alignment horizontal="right" vertical="top" wrapText="1"/>
    </xf>
    <xf numFmtId="190" fontId="37" fillId="0" borderId="68" xfId="28" applyNumberFormat="1" applyFont="1" applyFill="1" applyBorder="1" applyAlignment="1">
      <alignment horizontal="right" vertical="top" wrapText="1"/>
    </xf>
    <xf numFmtId="0" fontId="37" fillId="0" borderId="69" xfId="0" applyFont="1" applyBorder="1" applyAlignment="1">
      <alignment horizontal="right" vertical="top" wrapText="1"/>
    </xf>
    <xf numFmtId="190" fontId="37" fillId="0" borderId="11" xfId="28" applyNumberFormat="1" applyFont="1" applyFill="1" applyBorder="1" applyAlignment="1">
      <alignment horizontal="right" vertical="top" wrapText="1"/>
    </xf>
    <xf numFmtId="0" fontId="37" fillId="0" borderId="19" xfId="0" applyFont="1" applyBorder="1" applyAlignment="1">
      <alignment horizontal="right" vertical="top" wrapText="1"/>
    </xf>
    <xf numFmtId="0" fontId="37" fillId="0" borderId="72" xfId="0" applyFont="1" applyBorder="1" applyAlignment="1">
      <alignment horizontal="right" vertical="top" wrapText="1"/>
    </xf>
    <xf numFmtId="0" fontId="37" fillId="0" borderId="12" xfId="0" applyFont="1" applyBorder="1" applyAlignment="1">
      <alignment horizontal="right" vertical="top" wrapText="1"/>
    </xf>
    <xf numFmtId="0" fontId="37" fillId="0" borderId="13" xfId="0" applyFont="1" applyBorder="1" applyAlignment="1">
      <alignment horizontal="right" vertical="top" wrapText="1"/>
    </xf>
    <xf numFmtId="193" fontId="37" fillId="0" borderId="72" xfId="13" applyNumberFormat="1" applyFont="1" applyFill="1" applyBorder="1" applyAlignment="1">
      <alignment horizontal="right" vertical="top" wrapText="1"/>
    </xf>
    <xf numFmtId="0" fontId="49" fillId="0" borderId="72" xfId="0" applyFont="1" applyBorder="1" applyAlignment="1">
      <alignment horizontal="right" vertical="top" wrapText="1"/>
    </xf>
    <xf numFmtId="0" fontId="49" fillId="0" borderId="12" xfId="0" applyFont="1" applyBorder="1" applyAlignment="1">
      <alignment horizontal="right" vertical="top" wrapText="1"/>
    </xf>
    <xf numFmtId="0" fontId="49" fillId="0" borderId="13" xfId="0" applyFont="1" applyBorder="1" applyAlignment="1">
      <alignment horizontal="right" vertical="top" wrapText="1"/>
    </xf>
    <xf numFmtId="188" fontId="0" fillId="0" borderId="1" xfId="0" applyNumberFormat="1" applyBorder="1"/>
    <xf numFmtId="166" fontId="0" fillId="0" borderId="1" xfId="0" applyNumberFormat="1" applyBorder="1"/>
    <xf numFmtId="49" fontId="10" fillId="2" borderId="7"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0" fillId="2" borderId="6" xfId="0" applyNumberFormat="1" applyFont="1" applyFill="1" applyBorder="1" applyAlignment="1">
      <alignment horizontal="center"/>
    </xf>
    <xf numFmtId="49" fontId="10" fillId="2" borderId="17" xfId="0" applyNumberFormat="1" applyFont="1" applyFill="1" applyBorder="1" applyAlignment="1">
      <alignment horizontal="center"/>
    </xf>
    <xf numFmtId="49" fontId="10" fillId="2" borderId="25" xfId="0" applyNumberFormat="1" applyFont="1" applyFill="1" applyBorder="1" applyAlignment="1">
      <alignment horizontal="center"/>
    </xf>
    <xf numFmtId="0" fontId="19" fillId="0" borderId="0" xfId="0" applyNumberFormat="1" applyFont="1" applyFill="1" applyBorder="1" applyAlignment="1">
      <alignment vertical="top"/>
    </xf>
    <xf numFmtId="0" fontId="43" fillId="0" borderId="1" xfId="0" applyFont="1" applyFill="1" applyBorder="1" applyAlignment="1">
      <alignment horizontal="center" vertical="top"/>
    </xf>
    <xf numFmtId="0" fontId="43" fillId="0" borderId="1" xfId="0" applyFont="1" applyFill="1" applyBorder="1" applyAlignment="1">
      <alignment horizontal="center" vertical="top" wrapText="1"/>
    </xf>
    <xf numFmtId="186" fontId="43" fillId="0" borderId="1" xfId="1" applyNumberFormat="1" applyFont="1" applyBorder="1" applyAlignment="1">
      <alignment horizontal="left" vertical="top"/>
    </xf>
    <xf numFmtId="1" fontId="15" fillId="0" borderId="1" xfId="0" applyNumberFormat="1" applyFont="1" applyFill="1" applyBorder="1" applyAlignment="1">
      <alignment vertical="top"/>
    </xf>
    <xf numFmtId="186" fontId="15" fillId="0" borderId="1" xfId="1" applyNumberFormat="1" applyFont="1" applyFill="1" applyBorder="1" applyAlignment="1">
      <alignment vertical="top"/>
    </xf>
    <xf numFmtId="186" fontId="15" fillId="0" borderId="1" xfId="1" applyNumberFormat="1" applyFont="1" applyBorder="1" applyAlignment="1">
      <alignment horizontal="center" vertical="top"/>
    </xf>
    <xf numFmtId="186" fontId="15" fillId="0" borderId="1" xfId="1" applyNumberFormat="1" applyFont="1" applyBorder="1" applyAlignment="1">
      <alignment horizontal="center" vertical="top" wrapText="1"/>
    </xf>
    <xf numFmtId="1" fontId="88" fillId="0" borderId="1" xfId="0" applyNumberFormat="1" applyFont="1" applyFill="1" applyBorder="1" applyAlignment="1">
      <alignment vertical="top"/>
    </xf>
    <xf numFmtId="186" fontId="43" fillId="0" borderId="1" xfId="1" applyNumberFormat="1" applyFont="1" applyBorder="1" applyAlignment="1">
      <alignment horizontal="left" vertical="top" wrapText="1"/>
    </xf>
    <xf numFmtId="186" fontId="19" fillId="0" borderId="1" xfId="1" applyNumberFormat="1" applyFont="1" applyFill="1" applyBorder="1" applyAlignment="1">
      <alignment vertical="top"/>
    </xf>
    <xf numFmtId="186" fontId="41" fillId="0" borderId="1" xfId="1" applyNumberFormat="1" applyFont="1" applyFill="1" applyBorder="1" applyAlignment="1">
      <alignment horizontal="center" vertical="top" wrapText="1"/>
    </xf>
    <xf numFmtId="186" fontId="41" fillId="0" borderId="1" xfId="1" applyNumberFormat="1" applyFont="1" applyFill="1" applyBorder="1" applyAlignment="1">
      <alignment vertical="top"/>
    </xf>
    <xf numFmtId="186" fontId="43" fillId="0" borderId="1" xfId="1" applyNumberFormat="1" applyFont="1" applyFill="1" applyBorder="1" applyAlignment="1">
      <alignment horizontal="left" vertical="top"/>
    </xf>
    <xf numFmtId="186" fontId="15" fillId="0" borderId="1" xfId="1" applyNumberFormat="1" applyFont="1" applyFill="1" applyBorder="1" applyAlignment="1">
      <alignment horizontal="center" vertical="top"/>
    </xf>
    <xf numFmtId="1" fontId="41" fillId="0" borderId="1" xfId="0" applyNumberFormat="1" applyFont="1" applyFill="1" applyBorder="1" applyAlignment="1">
      <alignment vertical="top"/>
    </xf>
    <xf numFmtId="186" fontId="43" fillId="0" borderId="1" xfId="1" applyNumberFormat="1" applyFont="1" applyFill="1" applyBorder="1" applyAlignment="1">
      <alignment horizontal="left" vertical="top" wrapText="1"/>
    </xf>
    <xf numFmtId="0" fontId="15" fillId="0" borderId="1" xfId="0" applyFont="1" applyFill="1" applyBorder="1" applyAlignment="1">
      <alignment horizontal="right" vertical="top"/>
    </xf>
    <xf numFmtId="3" fontId="15" fillId="0" borderId="1" xfId="0" applyNumberFormat="1" applyFont="1" applyFill="1" applyBorder="1" applyAlignment="1">
      <alignment horizontal="right" vertical="top" wrapText="1"/>
    </xf>
    <xf numFmtId="3" fontId="15" fillId="0" borderId="1" xfId="1" applyNumberFormat="1" applyFont="1" applyFill="1" applyBorder="1" applyAlignment="1">
      <alignment horizontal="right" vertical="top"/>
    </xf>
    <xf numFmtId="3" fontId="15" fillId="0" borderId="1" xfId="0" applyNumberFormat="1" applyFont="1" applyFill="1" applyBorder="1" applyAlignment="1">
      <alignment horizontal="right" vertical="top"/>
    </xf>
    <xf numFmtId="3" fontId="15" fillId="0" borderId="1" xfId="0" applyNumberFormat="1" applyFont="1" applyFill="1" applyBorder="1" applyAlignment="1">
      <alignment vertical="top"/>
    </xf>
    <xf numFmtId="186" fontId="15" fillId="0" borderId="1" xfId="1" applyNumberFormat="1" applyFont="1" applyFill="1" applyBorder="1" applyAlignment="1">
      <alignment horizontal="center" vertical="top" wrapText="1"/>
    </xf>
    <xf numFmtId="49" fontId="14" fillId="0" borderId="0" xfId="0" applyNumberFormat="1" applyFont="1" applyFill="1" applyAlignment="1">
      <alignment horizontal="left" vertical="top" wrapText="1"/>
    </xf>
    <xf numFmtId="49" fontId="14" fillId="0" borderId="1" xfId="0" applyNumberFormat="1" applyFont="1" applyFill="1" applyBorder="1" applyAlignment="1">
      <alignment horizontal="center" vertical="top" wrapText="1"/>
    </xf>
    <xf numFmtId="49" fontId="14" fillId="0" borderId="1" xfId="0" applyNumberFormat="1" applyFont="1" applyFill="1" applyBorder="1" applyAlignment="1">
      <alignment horizontal="left" vertical="top"/>
    </xf>
    <xf numFmtId="165" fontId="14" fillId="0" borderId="1" xfId="0" applyNumberFormat="1" applyFont="1" applyFill="1" applyBorder="1" applyAlignment="1">
      <alignment horizontal="right" vertical="top"/>
    </xf>
    <xf numFmtId="0" fontId="14" fillId="0" borderId="1" xfId="0" applyFont="1" applyFill="1" applyBorder="1" applyAlignment="1">
      <alignment horizontal="right" vertical="top"/>
    </xf>
    <xf numFmtId="168" fontId="14" fillId="0" borderId="1" xfId="0" applyNumberFormat="1" applyFont="1" applyFill="1" applyBorder="1" applyAlignment="1">
      <alignment horizontal="right" vertical="top"/>
    </xf>
    <xf numFmtId="0" fontId="14" fillId="0" borderId="0" xfId="0" applyFont="1" applyFill="1" applyAlignment="1">
      <alignment vertical="top"/>
    </xf>
    <xf numFmtId="182" fontId="16" fillId="0" borderId="1" xfId="0" applyNumberFormat="1" applyFont="1" applyFill="1" applyBorder="1" applyAlignment="1">
      <alignment horizontal="left" vertical="top"/>
    </xf>
    <xf numFmtId="165" fontId="16" fillId="0" borderId="1" xfId="0" applyNumberFormat="1" applyFont="1" applyFill="1" applyBorder="1" applyAlignment="1">
      <alignment horizontal="right" vertical="top"/>
    </xf>
    <xf numFmtId="199" fontId="16" fillId="0" borderId="1" xfId="0" applyNumberFormat="1" applyFont="1" applyFill="1" applyBorder="1" applyAlignment="1">
      <alignment horizontal="right" vertical="top"/>
    </xf>
    <xf numFmtId="0" fontId="16" fillId="0" borderId="0" xfId="0" applyFont="1" applyFill="1" applyAlignment="1">
      <alignment vertical="top"/>
    </xf>
    <xf numFmtId="0" fontId="15" fillId="0" borderId="1" xfId="0" applyFont="1" applyFill="1" applyBorder="1" applyAlignment="1">
      <alignment horizontal="right" vertical="top" wrapText="1"/>
    </xf>
    <xf numFmtId="1" fontId="15" fillId="0" borderId="1" xfId="1" applyNumberFormat="1" applyFont="1" applyFill="1" applyBorder="1" applyAlignment="1">
      <alignment horizontal="right" vertical="top" wrapText="1"/>
    </xf>
    <xf numFmtId="1" fontId="16" fillId="0" borderId="1" xfId="0" applyNumberFormat="1" applyFont="1" applyFill="1" applyBorder="1" applyAlignment="1">
      <alignment horizontal="right" vertical="top"/>
    </xf>
    <xf numFmtId="0" fontId="16" fillId="2" borderId="1" xfId="0" applyFont="1" applyFill="1" applyBorder="1" applyAlignment="1">
      <alignment vertical="top"/>
    </xf>
    <xf numFmtId="1" fontId="15" fillId="0" borderId="1" xfId="0" applyNumberFormat="1" applyFont="1" applyFill="1" applyBorder="1" applyAlignment="1">
      <alignment horizontal="right" vertical="top" wrapText="1"/>
    </xf>
    <xf numFmtId="0" fontId="15" fillId="0" borderId="1" xfId="0" applyNumberFormat="1" applyFont="1" applyFill="1" applyBorder="1" applyAlignment="1">
      <alignment vertical="top"/>
    </xf>
    <xf numFmtId="182" fontId="16" fillId="0" borderId="21" xfId="0" applyNumberFormat="1" applyFont="1" applyFill="1" applyBorder="1" applyAlignment="1">
      <alignment horizontal="left" vertical="top"/>
    </xf>
    <xf numFmtId="0" fontId="15" fillId="0" borderId="21" xfId="0" applyFont="1" applyFill="1" applyBorder="1" applyAlignment="1">
      <alignment horizontal="right" vertical="top" wrapText="1"/>
    </xf>
    <xf numFmtId="1" fontId="16" fillId="2" borderId="1" xfId="0" applyNumberFormat="1" applyFont="1" applyFill="1" applyBorder="1" applyAlignment="1">
      <alignment vertical="top"/>
    </xf>
    <xf numFmtId="182" fontId="16" fillId="0" borderId="72" xfId="0" applyNumberFormat="1" applyFont="1" applyFill="1" applyBorder="1" applyAlignment="1">
      <alignment horizontal="left" vertical="top"/>
    </xf>
    <xf numFmtId="0" fontId="16" fillId="0" borderId="1" xfId="0" applyFont="1" applyFill="1" applyBorder="1" applyAlignment="1">
      <alignment horizontal="right" vertical="top" wrapText="1"/>
    </xf>
    <xf numFmtId="165" fontId="16" fillId="0" borderId="1" xfId="0" applyNumberFormat="1" applyFont="1" applyFill="1" applyBorder="1" applyAlignment="1">
      <alignment horizontal="right" vertical="top" wrapText="1"/>
    </xf>
    <xf numFmtId="0" fontId="16" fillId="0" borderId="0" xfId="0" applyFont="1" applyFill="1" applyAlignment="1">
      <alignment horizontal="left" vertical="top" wrapText="1"/>
    </xf>
    <xf numFmtId="165" fontId="16" fillId="0" borderId="0" xfId="0" applyNumberFormat="1" applyFont="1" applyFill="1" applyAlignment="1">
      <alignment horizontal="left" vertical="top" wrapText="1"/>
    </xf>
    <xf numFmtId="165" fontId="15" fillId="0" borderId="0" xfId="0" applyNumberFormat="1" applyFont="1" applyFill="1" applyBorder="1" applyAlignment="1">
      <alignment vertical="top"/>
    </xf>
    <xf numFmtId="186" fontId="89" fillId="0" borderId="0" xfId="1" applyNumberFormat="1" applyFont="1" applyFill="1" applyAlignment="1">
      <alignment horizontal="center" vertical="top"/>
    </xf>
    <xf numFmtId="0" fontId="19" fillId="7" borderId="1" xfId="42" applyFont="1" applyFill="1" applyBorder="1" applyAlignment="1">
      <alignment horizontal="center" vertical="center" wrapText="1"/>
    </xf>
    <xf numFmtId="0" fontId="43" fillId="7" borderId="1" xfId="0" applyNumberFormat="1" applyFont="1" applyFill="1" applyBorder="1" applyAlignment="1">
      <alignment horizontal="center" vertical="center" wrapText="1"/>
    </xf>
    <xf numFmtId="0" fontId="43" fillId="7" borderId="72" xfId="0" applyNumberFormat="1" applyFont="1" applyFill="1" applyBorder="1" applyAlignment="1">
      <alignment horizontal="center" vertical="center" wrapText="1"/>
    </xf>
    <xf numFmtId="0" fontId="43" fillId="7" borderId="8" xfId="0" applyNumberFormat="1" applyFont="1" applyFill="1" applyBorder="1" applyAlignment="1">
      <alignment horizontal="center" vertical="center" wrapText="1"/>
    </xf>
    <xf numFmtId="0" fontId="82" fillId="7" borderId="1" xfId="0" applyNumberFormat="1" applyFont="1" applyFill="1" applyBorder="1" applyAlignment="1">
      <alignment horizontal="center" vertical="center" wrapText="1"/>
    </xf>
    <xf numFmtId="0" fontId="82" fillId="7" borderId="1" xfId="0" applyNumberFormat="1" applyFont="1" applyFill="1" applyBorder="1" applyAlignment="1">
      <alignment vertical="center" wrapText="1"/>
    </xf>
    <xf numFmtId="0" fontId="44" fillId="4" borderId="72" xfId="0" applyFont="1" applyFill="1" applyBorder="1" applyAlignment="1">
      <alignment horizontal="center" vertical="center"/>
    </xf>
    <xf numFmtId="0" fontId="41" fillId="4" borderId="0" xfId="0" applyNumberFormat="1" applyFont="1" applyFill="1" applyAlignment="1">
      <alignment horizontal="left" vertical="top" wrapText="1"/>
    </xf>
    <xf numFmtId="0" fontId="43" fillId="7" borderId="1" xfId="0" applyNumberFormat="1" applyFont="1" applyFill="1" applyBorder="1" applyAlignment="1">
      <alignment vertical="center" wrapText="1"/>
    </xf>
    <xf numFmtId="0" fontId="43" fillId="4" borderId="1" xfId="0" applyNumberFormat="1" applyFont="1" applyFill="1" applyBorder="1" applyAlignment="1">
      <alignment horizontal="center" vertical="center" wrapText="1"/>
    </xf>
    <xf numFmtId="0" fontId="43" fillId="4" borderId="1" xfId="0" applyNumberFormat="1" applyFont="1" applyFill="1" applyBorder="1" applyAlignment="1">
      <alignment horizontal="center" vertical="center"/>
    </xf>
    <xf numFmtId="0" fontId="43" fillId="4" borderId="22" xfId="0" applyNumberFormat="1" applyFont="1" applyFill="1" applyBorder="1" applyAlignment="1">
      <alignment horizontal="center" vertical="center"/>
    </xf>
    <xf numFmtId="0" fontId="41" fillId="4" borderId="1" xfId="0" applyNumberFormat="1" applyFont="1" applyFill="1" applyBorder="1"/>
    <xf numFmtId="1" fontId="41" fillId="0" borderId="1" xfId="0" applyNumberFormat="1" applyFont="1" applyFill="1" applyBorder="1"/>
    <xf numFmtId="1" fontId="41" fillId="0" borderId="1" xfId="0" applyNumberFormat="1" applyFont="1" applyFill="1" applyBorder="1" applyAlignment="1">
      <alignment horizontal="right"/>
    </xf>
    <xf numFmtId="1" fontId="15" fillId="0" borderId="22" xfId="0" applyNumberFormat="1" applyFont="1" applyFill="1" applyBorder="1" applyAlignment="1">
      <alignment horizontal="right" vertical="center"/>
    </xf>
    <xf numFmtId="1" fontId="15" fillId="4" borderId="1" xfId="0" applyNumberFormat="1" applyFont="1" applyFill="1" applyBorder="1" applyAlignment="1">
      <alignment horizontal="right" vertical="center"/>
    </xf>
    <xf numFmtId="1" fontId="15" fillId="4" borderId="22" xfId="0" applyNumberFormat="1" applyFont="1" applyFill="1" applyBorder="1" applyAlignment="1">
      <alignment horizontal="right" vertical="center"/>
    </xf>
    <xf numFmtId="1" fontId="41" fillId="4" borderId="1" xfId="0" applyNumberFormat="1" applyFont="1" applyFill="1" applyBorder="1"/>
    <xf numFmtId="1" fontId="41" fillId="4" borderId="22" xfId="0" applyNumberFormat="1" applyFont="1" applyFill="1" applyBorder="1"/>
    <xf numFmtId="1" fontId="15" fillId="4" borderId="72" xfId="0" applyNumberFormat="1" applyFont="1" applyFill="1" applyBorder="1" applyAlignment="1">
      <alignment horizontal="right" vertical="center"/>
    </xf>
    <xf numFmtId="0" fontId="41" fillId="4" borderId="23" xfId="0" applyNumberFormat="1" applyFont="1" applyFill="1" applyBorder="1"/>
    <xf numFmtId="1" fontId="15" fillId="4" borderId="23" xfId="0" applyNumberFormat="1" applyFont="1" applyFill="1" applyBorder="1" applyAlignment="1">
      <alignment horizontal="right" vertical="center"/>
    </xf>
    <xf numFmtId="1" fontId="15" fillId="4" borderId="24" xfId="0" applyNumberFormat="1" applyFont="1" applyFill="1" applyBorder="1" applyAlignment="1">
      <alignment horizontal="right" vertical="center"/>
    </xf>
    <xf numFmtId="0" fontId="55" fillId="0" borderId="0" xfId="0" applyFont="1"/>
    <xf numFmtId="0" fontId="41" fillId="4" borderId="0" xfId="0" applyNumberFormat="1" applyFont="1" applyFill="1" applyBorder="1"/>
    <xf numFmtId="1" fontId="15" fillId="4" borderId="0" xfId="0" applyNumberFormat="1" applyFont="1" applyFill="1" applyBorder="1" applyAlignment="1">
      <alignment horizontal="right" vertical="center"/>
    </xf>
    <xf numFmtId="0" fontId="41" fillId="0" borderId="0" xfId="0" applyNumberFormat="1" applyFont="1" applyFill="1" applyBorder="1" applyAlignment="1">
      <alignment horizontal="left" vertical="center" wrapText="1"/>
    </xf>
    <xf numFmtId="1" fontId="15" fillId="0" borderId="0" xfId="0" applyNumberFormat="1" applyFont="1" applyFill="1" applyBorder="1" applyAlignment="1">
      <alignment horizontal="right" vertical="center"/>
    </xf>
    <xf numFmtId="0" fontId="47" fillId="0" borderId="11" xfId="0" applyNumberFormat="1" applyFont="1" applyFill="1" applyBorder="1"/>
    <xf numFmtId="0" fontId="45" fillId="4" borderId="0" xfId="0" applyNumberFormat="1" applyFont="1" applyFill="1" applyBorder="1" applyAlignment="1">
      <alignment horizontal="left" vertical="top"/>
    </xf>
    <xf numFmtId="0" fontId="37" fillId="0" borderId="0" xfId="0" applyNumberFormat="1" applyFont="1" applyAlignment="1">
      <alignment vertical="top"/>
    </xf>
    <xf numFmtId="0" fontId="41" fillId="0" borderId="0" xfId="0" applyNumberFormat="1" applyFont="1" applyAlignment="1">
      <alignment vertical="top"/>
    </xf>
    <xf numFmtId="182" fontId="19" fillId="0" borderId="1" xfId="0" applyNumberFormat="1" applyFont="1" applyFill="1" applyBorder="1" applyAlignment="1">
      <alignment horizontal="left" vertical="top" wrapText="1"/>
    </xf>
    <xf numFmtId="0" fontId="43" fillId="0" borderId="0" xfId="0" applyNumberFormat="1" applyFont="1" applyAlignment="1">
      <alignment vertical="top"/>
    </xf>
    <xf numFmtId="182" fontId="15" fillId="0" borderId="1" xfId="0" applyNumberFormat="1" applyFont="1" applyFill="1" applyBorder="1" applyAlignment="1">
      <alignment horizontal="left" vertical="top"/>
    </xf>
    <xf numFmtId="0" fontId="41" fillId="4" borderId="0" xfId="0" applyNumberFormat="1" applyFont="1" applyFill="1" applyAlignment="1">
      <alignment vertical="top"/>
    </xf>
    <xf numFmtId="182" fontId="15" fillId="0" borderId="0" xfId="0" applyNumberFormat="1" applyFont="1" applyFill="1" applyBorder="1" applyAlignment="1">
      <alignment horizontal="left" vertical="top"/>
    </xf>
    <xf numFmtId="3" fontId="15" fillId="4" borderId="0" xfId="38" applyNumberFormat="1" applyFont="1" applyFill="1" applyBorder="1" applyAlignment="1">
      <alignment horizontal="right" vertical="top" wrapText="1"/>
    </xf>
    <xf numFmtId="14" fontId="41" fillId="0" borderId="0" xfId="0" applyNumberFormat="1" applyFont="1" applyAlignment="1">
      <alignment vertical="top"/>
    </xf>
    <xf numFmtId="0" fontId="56" fillId="0" borderId="0" xfId="0" applyFont="1" applyAlignment="1">
      <alignment vertical="top"/>
    </xf>
    <xf numFmtId="2" fontId="56" fillId="0" borderId="0" xfId="0" applyNumberFormat="1" applyFont="1" applyAlignment="1">
      <alignment vertical="top"/>
    </xf>
    <xf numFmtId="0" fontId="47" fillId="0" borderId="0" xfId="0" applyNumberFormat="1" applyFont="1" applyAlignment="1">
      <alignment vertical="top"/>
    </xf>
    <xf numFmtId="0" fontId="57" fillId="0" borderId="0" xfId="0" applyNumberFormat="1" applyFont="1" applyAlignment="1">
      <alignment vertical="top"/>
    </xf>
    <xf numFmtId="0" fontId="46" fillId="4" borderId="0" xfId="0" applyNumberFormat="1" applyFont="1" applyFill="1" applyBorder="1" applyAlignment="1">
      <alignment horizontal="left" vertical="center"/>
    </xf>
    <xf numFmtId="0" fontId="37" fillId="0" borderId="0" xfId="0" applyNumberFormat="1" applyFont="1"/>
    <xf numFmtId="0" fontId="41" fillId="0" borderId="0" xfId="0" applyNumberFormat="1" applyFont="1" applyAlignment="1">
      <alignment horizontal="center"/>
    </xf>
    <xf numFmtId="0" fontId="43" fillId="7" borderId="72" xfId="0" applyNumberFormat="1" applyFont="1" applyFill="1" applyBorder="1" applyAlignment="1">
      <alignment vertical="center" wrapText="1"/>
    </xf>
    <xf numFmtId="182" fontId="19" fillId="0" borderId="1" xfId="0" applyNumberFormat="1" applyFont="1" applyFill="1" applyBorder="1" applyAlignment="1">
      <alignment horizontal="left"/>
    </xf>
    <xf numFmtId="0" fontId="43" fillId="0" borderId="0" xfId="0" applyNumberFormat="1" applyFont="1" applyFill="1"/>
    <xf numFmtId="182" fontId="15" fillId="0" borderId="1" xfId="0" applyNumberFormat="1" applyFont="1" applyFill="1" applyBorder="1" applyAlignment="1">
      <alignment horizontal="left"/>
    </xf>
    <xf numFmtId="0" fontId="43" fillId="0" borderId="0" xfId="0" applyNumberFormat="1" applyFont="1"/>
    <xf numFmtId="182" fontId="15" fillId="0" borderId="0" xfId="0" applyNumberFormat="1" applyFont="1" applyFill="1" applyBorder="1" applyAlignment="1">
      <alignment horizontal="left"/>
    </xf>
    <xf numFmtId="188" fontId="19" fillId="0" borderId="0" xfId="48" applyNumberFormat="1" applyFont="1" applyFill="1" applyBorder="1" applyAlignment="1">
      <alignment horizontal="right" vertical="top"/>
    </xf>
    <xf numFmtId="0" fontId="43" fillId="0" borderId="0" xfId="0" applyNumberFormat="1" applyFont="1" applyBorder="1"/>
    <xf numFmtId="0" fontId="41" fillId="0" borderId="0" xfId="0" applyNumberFormat="1" applyFont="1"/>
    <xf numFmtId="3" fontId="41" fillId="0" borderId="0" xfId="0" applyNumberFormat="1" applyFont="1"/>
    <xf numFmtId="0" fontId="41" fillId="0" borderId="0" xfId="0" applyNumberFormat="1" applyFont="1" applyFill="1"/>
    <xf numFmtId="182" fontId="15" fillId="0" borderId="72" xfId="0" applyNumberFormat="1" applyFont="1" applyFill="1" applyBorder="1" applyAlignment="1">
      <alignment horizontal="left"/>
    </xf>
    <xf numFmtId="3" fontId="15" fillId="0" borderId="72" xfId="13" applyNumberFormat="1" applyFont="1" applyFill="1" applyBorder="1" applyAlignment="1">
      <alignment horizontal="right" vertical="top"/>
    </xf>
    <xf numFmtId="190" fontId="41" fillId="0" borderId="0" xfId="0" applyNumberFormat="1" applyFont="1" applyFill="1" applyBorder="1"/>
    <xf numFmtId="190" fontId="41" fillId="0" borderId="0" xfId="0" applyNumberFormat="1" applyFont="1"/>
    <xf numFmtId="184" fontId="41" fillId="0" borderId="0" xfId="1" applyNumberFormat="1" applyFont="1"/>
    <xf numFmtId="0" fontId="41" fillId="0" borderId="0" xfId="0" applyNumberFormat="1" applyFont="1" applyFill="1" applyBorder="1"/>
    <xf numFmtId="192" fontId="41" fillId="0" borderId="0" xfId="0" applyNumberFormat="1" applyFont="1"/>
    <xf numFmtId="0" fontId="43" fillId="0" borderId="0" xfId="0" applyNumberFormat="1" applyFont="1" applyBorder="1" applyAlignment="1">
      <alignment vertical="top"/>
    </xf>
    <xf numFmtId="0" fontId="38" fillId="0" borderId="19" xfId="0" applyNumberFormat="1" applyFont="1" applyFill="1" applyBorder="1" applyAlignment="1">
      <alignment vertical="center"/>
    </xf>
    <xf numFmtId="0" fontId="38" fillId="0" borderId="0" xfId="0" applyNumberFormat="1" applyFont="1" applyFill="1" applyBorder="1" applyAlignment="1">
      <alignment vertical="center"/>
    </xf>
    <xf numFmtId="0" fontId="45" fillId="0" borderId="0" xfId="0" applyNumberFormat="1" applyFont="1" applyFill="1" applyBorder="1" applyAlignment="1">
      <alignment horizontal="left" vertical="center"/>
    </xf>
    <xf numFmtId="0" fontId="19" fillId="7" borderId="72" xfId="42" applyFont="1" applyFill="1" applyBorder="1" applyAlignment="1">
      <alignment horizontal="center" vertical="center" wrapText="1"/>
    </xf>
    <xf numFmtId="0" fontId="41" fillId="0" borderId="0" xfId="0" applyNumberFormat="1" applyFont="1" applyFill="1" applyAlignment="1">
      <alignment horizontal="center"/>
    </xf>
    <xf numFmtId="0" fontId="43" fillId="0" borderId="1" xfId="0" applyNumberFormat="1" applyFont="1" applyFill="1" applyBorder="1" applyAlignment="1">
      <alignment vertical="center" wrapText="1"/>
    </xf>
    <xf numFmtId="3" fontId="19" fillId="0" borderId="1" xfId="1" applyNumberFormat="1" applyFont="1" applyFill="1" applyBorder="1" applyAlignment="1">
      <alignment horizontal="right" vertical="top"/>
    </xf>
    <xf numFmtId="3" fontId="44" fillId="0" borderId="1" xfId="1" applyNumberFormat="1" applyFont="1" applyFill="1" applyBorder="1" applyAlignment="1">
      <alignment vertical="center"/>
    </xf>
    <xf numFmtId="3" fontId="44" fillId="0" borderId="1" xfId="1" applyNumberFormat="1" applyFont="1" applyFill="1" applyBorder="1" applyAlignment="1">
      <alignment horizontal="right" vertical="center"/>
    </xf>
    <xf numFmtId="182" fontId="19" fillId="4" borderId="1" xfId="0" applyNumberFormat="1" applyFont="1" applyFill="1" applyBorder="1" applyAlignment="1">
      <alignment horizontal="left"/>
    </xf>
    <xf numFmtId="3" fontId="15" fillId="4" borderId="1" xfId="1" applyNumberFormat="1" applyFont="1" applyFill="1" applyBorder="1" applyAlignment="1">
      <alignment horizontal="right" vertical="top"/>
    </xf>
    <xf numFmtId="3" fontId="44" fillId="4" borderId="1" xfId="1" applyNumberFormat="1" applyFont="1" applyFill="1" applyBorder="1" applyAlignment="1">
      <alignment vertical="center"/>
    </xf>
    <xf numFmtId="3" fontId="44" fillId="4" borderId="1" xfId="1" applyNumberFormat="1" applyFont="1" applyFill="1" applyBorder="1" applyAlignment="1">
      <alignment horizontal="right" vertical="center"/>
    </xf>
    <xf numFmtId="0" fontId="41" fillId="4" borderId="0" xfId="0" applyNumberFormat="1" applyFont="1" applyFill="1"/>
    <xf numFmtId="189" fontId="44" fillId="0" borderId="0" xfId="1" applyNumberFormat="1" applyFont="1" applyFill="1" applyBorder="1" applyAlignment="1">
      <alignment vertical="center"/>
    </xf>
    <xf numFmtId="14" fontId="37" fillId="0" borderId="0" xfId="0" applyNumberFormat="1" applyFont="1" applyFill="1"/>
    <xf numFmtId="184" fontId="43" fillId="0" borderId="0" xfId="0" applyNumberFormat="1" applyFont="1" applyFill="1"/>
    <xf numFmtId="184" fontId="15" fillId="0" borderId="0" xfId="1" applyNumberFormat="1" applyFont="1" applyFill="1" applyBorder="1" applyAlignment="1">
      <alignment horizontal="right" vertical="top"/>
    </xf>
    <xf numFmtId="0" fontId="37" fillId="0" borderId="0" xfId="0" applyFont="1" applyFill="1" applyAlignment="1">
      <alignment vertical="center"/>
    </xf>
    <xf numFmtId="0" fontId="41" fillId="0" borderId="0" xfId="0" applyFont="1" applyFill="1"/>
    <xf numFmtId="0" fontId="0" fillId="0" borderId="0" xfId="0" applyFill="1"/>
    <xf numFmtId="0" fontId="35" fillId="0" borderId="0" xfId="0" applyFont="1" applyFill="1"/>
    <xf numFmtId="190" fontId="41" fillId="0" borderId="0" xfId="0" applyNumberFormat="1" applyFont="1" applyFill="1"/>
    <xf numFmtId="0" fontId="45" fillId="0" borderId="72" xfId="0" applyNumberFormat="1" applyFont="1" applyFill="1" applyBorder="1" applyAlignment="1">
      <alignment vertical="center"/>
    </xf>
    <xf numFmtId="0" fontId="0" fillId="0" borderId="0" xfId="0"/>
    <xf numFmtId="0" fontId="47" fillId="0" borderId="0" xfId="0" applyFont="1"/>
    <xf numFmtId="0" fontId="45" fillId="0" borderId="68" xfId="0" applyNumberFormat="1" applyFont="1" applyFill="1" applyBorder="1" applyAlignment="1">
      <alignment vertical="center"/>
    </xf>
    <xf numFmtId="0" fontId="45" fillId="0" borderId="0" xfId="0" applyNumberFormat="1" applyFont="1" applyFill="1" applyBorder="1" applyAlignment="1">
      <alignment vertical="center"/>
    </xf>
    <xf numFmtId="0" fontId="43" fillId="0" borderId="1" xfId="0" applyNumberFormat="1" applyFont="1" applyBorder="1" applyAlignment="1">
      <alignment vertical="center" wrapText="1"/>
    </xf>
    <xf numFmtId="0" fontId="33" fillId="0" borderId="0" xfId="0" applyFont="1" applyFill="1"/>
    <xf numFmtId="182" fontId="15" fillId="4" borderId="1" xfId="0" applyNumberFormat="1" applyFont="1" applyFill="1" applyBorder="1" applyAlignment="1">
      <alignment horizontal="left"/>
    </xf>
    <xf numFmtId="0" fontId="0" fillId="4" borderId="0" xfId="0" applyFill="1"/>
    <xf numFmtId="182" fontId="15" fillId="4" borderId="0" xfId="0" applyNumberFormat="1" applyFont="1" applyFill="1" applyBorder="1" applyAlignment="1">
      <alignment horizontal="left"/>
    </xf>
    <xf numFmtId="3" fontId="15" fillId="4" borderId="0" xfId="1" applyNumberFormat="1" applyFont="1" applyFill="1" applyBorder="1" applyAlignment="1">
      <alignment horizontal="right" vertical="top"/>
    </xf>
    <xf numFmtId="190" fontId="43" fillId="0" borderId="0" xfId="0" applyNumberFormat="1" applyFont="1" applyBorder="1"/>
    <xf numFmtId="192" fontId="43" fillId="0" borderId="0" xfId="0" applyNumberFormat="1" applyFont="1" applyBorder="1"/>
    <xf numFmtId="0" fontId="47" fillId="0" borderId="0" xfId="0" applyNumberFormat="1" applyFont="1"/>
    <xf numFmtId="17" fontId="41" fillId="0" borderId="1" xfId="0" applyNumberFormat="1" applyFont="1" applyFill="1" applyBorder="1" applyAlignment="1">
      <alignment horizontal="left" vertical="center"/>
    </xf>
    <xf numFmtId="0" fontId="43" fillId="0" borderId="0" xfId="0" applyNumberFormat="1" applyFont="1" applyBorder="1" applyAlignment="1">
      <alignment horizontal="center"/>
    </xf>
    <xf numFmtId="166" fontId="43" fillId="0" borderId="0" xfId="0" applyNumberFormat="1" applyFont="1" applyBorder="1" applyAlignment="1">
      <alignment horizontal="center"/>
    </xf>
    <xf numFmtId="182" fontId="19" fillId="0" borderId="13" xfId="0" applyNumberFormat="1" applyFont="1" applyFill="1" applyBorder="1" applyAlignment="1">
      <alignment horizontal="left"/>
    </xf>
    <xf numFmtId="3" fontId="43" fillId="0" borderId="13" xfId="0" applyNumberFormat="1" applyFont="1" applyBorder="1" applyAlignment="1"/>
    <xf numFmtId="184" fontId="43" fillId="0" borderId="0" xfId="0" applyNumberFormat="1" applyFont="1" applyBorder="1" applyAlignment="1">
      <alignment horizontal="center"/>
    </xf>
    <xf numFmtId="17" fontId="43" fillId="0" borderId="1" xfId="0" applyNumberFormat="1" applyFont="1" applyFill="1" applyBorder="1" applyAlignment="1">
      <alignment horizontal="left" vertical="center"/>
    </xf>
    <xf numFmtId="0" fontId="43" fillId="0" borderId="0" xfId="0" applyNumberFormat="1" applyFont="1" applyFill="1" applyBorder="1" applyAlignment="1">
      <alignment horizontal="center"/>
    </xf>
    <xf numFmtId="3" fontId="41" fillId="0" borderId="1" xfId="1" applyNumberFormat="1" applyFont="1" applyFill="1" applyBorder="1" applyAlignment="1"/>
    <xf numFmtId="3" fontId="15" fillId="0" borderId="1" xfId="1" applyNumberFormat="1" applyFont="1" applyFill="1" applyBorder="1" applyAlignment="1"/>
    <xf numFmtId="3" fontId="41" fillId="0" borderId="1" xfId="0" applyNumberFormat="1" applyFont="1" applyFill="1" applyBorder="1" applyAlignment="1"/>
    <xf numFmtId="201" fontId="41" fillId="0" borderId="0" xfId="0" applyNumberFormat="1" applyFont="1"/>
    <xf numFmtId="14" fontId="41" fillId="0" borderId="0" xfId="0" applyNumberFormat="1" applyFont="1"/>
    <xf numFmtId="9" fontId="41" fillId="0" borderId="0" xfId="48" applyFont="1"/>
    <xf numFmtId="1" fontId="41" fillId="0" borderId="0" xfId="0" applyNumberFormat="1" applyFont="1"/>
    <xf numFmtId="185" fontId="0" fillId="0" borderId="0" xfId="0" applyNumberFormat="1"/>
    <xf numFmtId="0" fontId="38" fillId="4" borderId="0" xfId="0" applyNumberFormat="1" applyFont="1" applyFill="1" applyBorder="1" applyAlignment="1">
      <alignment horizontal="left" vertical="center"/>
    </xf>
    <xf numFmtId="0" fontId="48" fillId="0" borderId="0" xfId="0" applyFont="1"/>
    <xf numFmtId="0" fontId="48" fillId="0" borderId="0" xfId="0" applyFont="1" applyFill="1"/>
    <xf numFmtId="0" fontId="58" fillId="4" borderId="9" xfId="0" applyNumberFormat="1" applyFont="1" applyFill="1" applyBorder="1" applyAlignment="1">
      <alignment vertical="center"/>
    </xf>
    <xf numFmtId="0" fontId="39" fillId="7" borderId="1" xfId="0" applyNumberFormat="1" applyFont="1" applyFill="1" applyBorder="1" applyAlignment="1">
      <alignment horizontal="center" vertical="center" wrapText="1"/>
    </xf>
    <xf numFmtId="0" fontId="39" fillId="7" borderId="1" xfId="0" applyNumberFormat="1" applyFont="1" applyFill="1" applyBorder="1" applyAlignment="1">
      <alignment horizontal="center" vertical="top" wrapText="1"/>
    </xf>
    <xf numFmtId="0" fontId="39" fillId="7" borderId="1" xfId="0" applyNumberFormat="1" applyFont="1" applyFill="1" applyBorder="1" applyAlignment="1">
      <alignment vertical="center" wrapText="1"/>
    </xf>
    <xf numFmtId="0" fontId="26" fillId="0" borderId="1" xfId="0" applyNumberFormat="1" applyFont="1" applyBorder="1" applyAlignment="1">
      <alignment vertical="center" wrapText="1"/>
    </xf>
    <xf numFmtId="0" fontId="59" fillId="0" borderId="0" xfId="0" applyFont="1"/>
    <xf numFmtId="182" fontId="26" fillId="0" borderId="1" xfId="0" applyNumberFormat="1" applyFont="1" applyFill="1" applyBorder="1" applyAlignment="1">
      <alignment horizontal="left"/>
    </xf>
    <xf numFmtId="0" fontId="60" fillId="0" borderId="0" xfId="0" applyFont="1" applyFill="1"/>
    <xf numFmtId="182" fontId="18" fillId="0" borderId="1" xfId="0" applyNumberFormat="1" applyFont="1" applyFill="1" applyBorder="1" applyAlignment="1">
      <alignment horizontal="left"/>
    </xf>
    <xf numFmtId="166" fontId="48" fillId="0" borderId="0" xfId="0" applyNumberFormat="1" applyFont="1"/>
    <xf numFmtId="166" fontId="48" fillId="0" borderId="0" xfId="0" applyNumberFormat="1" applyFont="1" applyFill="1"/>
    <xf numFmtId="182" fontId="26" fillId="0" borderId="13" xfId="0" applyNumberFormat="1" applyFont="1" applyFill="1" applyBorder="1" applyAlignment="1">
      <alignment horizontal="left"/>
    </xf>
    <xf numFmtId="3" fontId="26" fillId="0" borderId="13" xfId="0" applyNumberFormat="1" applyFont="1" applyBorder="1" applyAlignment="1"/>
    <xf numFmtId="3" fontId="26" fillId="0" borderId="13" xfId="1" applyNumberFormat="1" applyFont="1" applyBorder="1" applyAlignment="1"/>
    <xf numFmtId="17" fontId="39" fillId="0" borderId="1" xfId="0" applyNumberFormat="1" applyFont="1" applyFill="1" applyBorder="1" applyAlignment="1">
      <alignment horizontal="left" vertical="center"/>
    </xf>
    <xf numFmtId="17" fontId="36" fillId="0" borderId="1" xfId="0" applyNumberFormat="1" applyFont="1" applyFill="1" applyBorder="1" applyAlignment="1">
      <alignment horizontal="left" vertical="center"/>
    </xf>
    <xf numFmtId="3" fontId="36" fillId="0" borderId="1" xfId="1" applyNumberFormat="1" applyFont="1" applyFill="1" applyBorder="1" applyAlignment="1"/>
    <xf numFmtId="17" fontId="36" fillId="0" borderId="0" xfId="0" applyNumberFormat="1" applyFont="1" applyFill="1" applyBorder="1" applyAlignment="1">
      <alignment horizontal="left" vertical="center"/>
    </xf>
    <xf numFmtId="3" fontId="36" fillId="0" borderId="0" xfId="1" applyNumberFormat="1" applyFont="1" applyFill="1" applyBorder="1" applyAlignment="1"/>
    <xf numFmtId="3" fontId="36" fillId="0" borderId="0" xfId="1" applyNumberFormat="1" applyFont="1" applyBorder="1" applyAlignment="1"/>
    <xf numFmtId="177" fontId="36" fillId="0" borderId="0" xfId="1" applyNumberFormat="1" applyFont="1" applyBorder="1" applyAlignment="1"/>
    <xf numFmtId="3" fontId="36" fillId="0" borderId="0" xfId="0" applyNumberFormat="1" applyFont="1" applyFill="1" applyBorder="1" applyAlignment="1"/>
    <xf numFmtId="2" fontId="48" fillId="0" borderId="0" xfId="0" applyNumberFormat="1" applyFont="1" applyFill="1"/>
    <xf numFmtId="17" fontId="36" fillId="0" borderId="0" xfId="0" applyNumberFormat="1" applyFont="1" applyBorder="1" applyAlignment="1">
      <alignment horizontal="left" vertical="center"/>
    </xf>
    <xf numFmtId="0" fontId="61" fillId="0" borderId="0" xfId="0" applyFont="1"/>
    <xf numFmtId="2" fontId="48" fillId="0" borderId="0" xfId="0" applyNumberFormat="1" applyFont="1"/>
    <xf numFmtId="0" fontId="39" fillId="0" borderId="14" xfId="0" applyFont="1" applyFill="1" applyBorder="1" applyAlignment="1">
      <alignment vertical="top"/>
    </xf>
    <xf numFmtId="0" fontId="39" fillId="0" borderId="19" xfId="0" applyFont="1" applyFill="1" applyBorder="1" applyAlignment="1">
      <alignment vertical="top"/>
    </xf>
    <xf numFmtId="0" fontId="38" fillId="0" borderId="1" xfId="0" applyFont="1" applyFill="1" applyBorder="1" applyAlignment="1">
      <alignment vertical="center"/>
    </xf>
    <xf numFmtId="0" fontId="39" fillId="0" borderId="1" xfId="0" applyFont="1" applyFill="1" applyBorder="1" applyAlignment="1">
      <alignment horizontal="center" vertical="center" wrapText="1"/>
    </xf>
    <xf numFmtId="0" fontId="38" fillId="0" borderId="1" xfId="0" applyFont="1" applyFill="1" applyBorder="1"/>
    <xf numFmtId="186" fontId="38" fillId="0" borderId="1" xfId="7" applyNumberFormat="1" applyFont="1" applyFill="1" applyBorder="1"/>
    <xf numFmtId="1" fontId="38" fillId="0" borderId="1" xfId="7" quotePrefix="1" applyNumberFormat="1" applyFont="1" applyFill="1" applyBorder="1" applyAlignment="1">
      <alignment horizontal="right"/>
    </xf>
    <xf numFmtId="17" fontId="38" fillId="0" borderId="1" xfId="0" applyNumberFormat="1" applyFont="1" applyFill="1" applyBorder="1" applyAlignment="1">
      <alignment horizontal="left" vertical="top"/>
    </xf>
    <xf numFmtId="186" fontId="51" fillId="0" borderId="1" xfId="7" applyNumberFormat="1" applyFont="1" applyFill="1" applyBorder="1"/>
    <xf numFmtId="1" fontId="51" fillId="0" borderId="1" xfId="7" quotePrefix="1" applyNumberFormat="1" applyFont="1" applyFill="1" applyBorder="1" applyAlignment="1">
      <alignment horizontal="right"/>
    </xf>
    <xf numFmtId="17" fontId="38" fillId="4" borderId="1" xfId="0" applyNumberFormat="1" applyFont="1" applyFill="1" applyBorder="1" applyAlignment="1">
      <alignment horizontal="left" vertical="top"/>
    </xf>
    <xf numFmtId="186" fontId="38" fillId="4" borderId="1" xfId="7" applyNumberFormat="1" applyFont="1" applyFill="1" applyBorder="1"/>
    <xf numFmtId="1" fontId="38" fillId="4" borderId="1" xfId="7" quotePrefix="1" applyNumberFormat="1" applyFont="1" applyFill="1" applyBorder="1" applyAlignment="1">
      <alignment horizontal="right"/>
    </xf>
    <xf numFmtId="182" fontId="26" fillId="4" borderId="1" xfId="0" applyNumberFormat="1" applyFont="1" applyFill="1" applyBorder="1" applyAlignment="1">
      <alignment horizontal="left"/>
    </xf>
    <xf numFmtId="186" fontId="51" fillId="4" borderId="1" xfId="7" applyNumberFormat="1" applyFont="1" applyFill="1" applyBorder="1"/>
    <xf numFmtId="0" fontId="38" fillId="4" borderId="1" xfId="0" applyFont="1" applyFill="1" applyBorder="1"/>
    <xf numFmtId="1" fontId="38" fillId="4" borderId="1" xfId="7" applyNumberFormat="1" applyFont="1" applyFill="1" applyBorder="1"/>
    <xf numFmtId="1" fontId="38" fillId="0" borderId="1" xfId="7" applyNumberFormat="1" applyFont="1" applyFill="1" applyBorder="1"/>
    <xf numFmtId="1" fontId="51" fillId="0" borderId="1" xfId="7" applyNumberFormat="1" applyFont="1" applyFill="1" applyBorder="1"/>
    <xf numFmtId="186" fontId="51" fillId="0" borderId="1" xfId="7" applyNumberFormat="1" applyFont="1" applyFill="1" applyBorder="1" applyAlignment="1">
      <alignment horizontal="right"/>
    </xf>
    <xf numFmtId="186" fontId="38" fillId="0" borderId="1" xfId="7" quotePrefix="1" applyNumberFormat="1" applyFont="1" applyFill="1" applyBorder="1" applyAlignment="1">
      <alignment horizontal="center"/>
    </xf>
    <xf numFmtId="186" fontId="38" fillId="0" borderId="1" xfId="7" applyNumberFormat="1" applyFont="1" applyFill="1" applyBorder="1" applyAlignment="1">
      <alignment horizontal="right"/>
    </xf>
    <xf numFmtId="186" fontId="51" fillId="0" borderId="1" xfId="7" quotePrefix="1" applyNumberFormat="1" applyFont="1" applyFill="1" applyBorder="1" applyAlignment="1">
      <alignment horizontal="center"/>
    </xf>
    <xf numFmtId="1" fontId="51" fillId="0" borderId="1" xfId="7" applyNumberFormat="1" applyFont="1" applyFill="1" applyBorder="1" applyAlignment="1">
      <alignment horizontal="right"/>
    </xf>
    <xf numFmtId="183" fontId="78" fillId="4" borderId="1" xfId="0" applyNumberFormat="1" applyFont="1" applyFill="1" applyBorder="1" applyAlignment="1">
      <alignment horizontal="right" vertical="top"/>
    </xf>
    <xf numFmtId="177" fontId="86" fillId="4" borderId="1" xfId="5" applyNumberFormat="1" applyFont="1" applyFill="1" applyBorder="1" applyAlignment="1">
      <alignment horizontal="right" vertical="center"/>
    </xf>
    <xf numFmtId="3" fontId="86" fillId="4" borderId="1" xfId="6" quotePrefix="1" applyNumberFormat="1" applyFont="1" applyFill="1" applyBorder="1" applyAlignment="1">
      <alignment horizontal="center" vertical="center"/>
    </xf>
    <xf numFmtId="3" fontId="86" fillId="4" borderId="1" xfId="6" applyNumberFormat="1" applyFont="1" applyFill="1" applyBorder="1" applyAlignment="1">
      <alignment horizontal="right" vertical="center"/>
    </xf>
    <xf numFmtId="177" fontId="62" fillId="7" borderId="1" xfId="5" applyNumberFormat="1" applyFont="1" applyFill="1" applyBorder="1" applyAlignment="1">
      <alignment horizontal="right" vertical="top"/>
    </xf>
    <xf numFmtId="177" fontId="62" fillId="7" borderId="1" xfId="0" applyNumberFormat="1" applyFont="1" applyFill="1" applyBorder="1" applyAlignment="1">
      <alignment horizontal="right" vertical="top"/>
    </xf>
    <xf numFmtId="177" fontId="44" fillId="7" borderId="1" xfId="0" applyNumberFormat="1" applyFont="1" applyFill="1" applyBorder="1" applyAlignment="1">
      <alignment horizontal="right" vertical="top"/>
    </xf>
    <xf numFmtId="177" fontId="44" fillId="0" borderId="1" xfId="0" applyNumberFormat="1" applyFont="1" applyFill="1" applyBorder="1" applyAlignment="1">
      <alignment horizontal="right" vertical="top"/>
    </xf>
    <xf numFmtId="165" fontId="12" fillId="2" borderId="1" xfId="0" applyNumberFormat="1" applyFont="1" applyFill="1" applyBorder="1" applyAlignment="1">
      <alignment horizontal="left"/>
    </xf>
    <xf numFmtId="49" fontId="10" fillId="0" borderId="5" xfId="0" applyNumberFormat="1" applyFont="1" applyFill="1" applyBorder="1" applyAlignment="1">
      <alignment horizontal="left"/>
    </xf>
    <xf numFmtId="49" fontId="10" fillId="2" borderId="0" xfId="0" applyNumberFormat="1" applyFont="1" applyFill="1" applyAlignment="1">
      <alignment horizontal="left"/>
    </xf>
    <xf numFmtId="165" fontId="91" fillId="10" borderId="59" xfId="17" applyNumberFormat="1" applyFont="1" applyFill="1" applyBorder="1" applyAlignment="1">
      <alignment horizontal="right"/>
    </xf>
    <xf numFmtId="170" fontId="91" fillId="10" borderId="59" xfId="17" applyNumberFormat="1" applyFont="1" applyFill="1" applyBorder="1" applyAlignment="1">
      <alignment horizontal="right"/>
    </xf>
    <xf numFmtId="1" fontId="91" fillId="10" borderId="59" xfId="17" applyNumberFormat="1" applyFont="1" applyFill="1" applyBorder="1" applyAlignment="1">
      <alignment horizontal="right"/>
    </xf>
    <xf numFmtId="165" fontId="10" fillId="0" borderId="0" xfId="0" applyNumberFormat="1" applyFont="1" applyFill="1" applyAlignment="1">
      <alignment vertical="center"/>
    </xf>
    <xf numFmtId="49" fontId="5" fillId="0" borderId="61" xfId="0" applyNumberFormat="1" applyFont="1" applyFill="1" applyBorder="1" applyAlignment="1">
      <alignment horizontal="left" vertical="center"/>
    </xf>
    <xf numFmtId="184" fontId="65" fillId="0" borderId="1" xfId="1" applyNumberFormat="1" applyFont="1" applyFill="1" applyBorder="1"/>
    <xf numFmtId="49" fontId="25" fillId="2" borderId="0" xfId="0" applyNumberFormat="1" applyFont="1" applyFill="1" applyAlignment="1">
      <alignment horizontal="left"/>
    </xf>
    <xf numFmtId="49" fontId="14" fillId="2" borderId="0" xfId="0" applyNumberFormat="1" applyFont="1" applyFill="1" applyAlignment="1">
      <alignment horizontal="left"/>
    </xf>
    <xf numFmtId="49" fontId="10" fillId="2" borderId="0" xfId="0" applyNumberFormat="1" applyFont="1" applyFill="1" applyAlignment="1">
      <alignment horizontal="left"/>
    </xf>
    <xf numFmtId="0" fontId="10" fillId="2"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3"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2" borderId="4" xfId="0" applyFont="1" applyFill="1" applyBorder="1" applyAlignment="1">
      <alignment vertical="center" wrapText="1"/>
    </xf>
    <xf numFmtId="0" fontId="20" fillId="0" borderId="13" xfId="0" applyNumberFormat="1" applyFont="1" applyFill="1" applyBorder="1" applyAlignment="1">
      <alignment vertical="center" wrapText="1"/>
    </xf>
    <xf numFmtId="49" fontId="10" fillId="2" borderId="4" xfId="0" applyNumberFormat="1" applyFont="1" applyFill="1" applyBorder="1" applyAlignment="1">
      <alignment horizontal="center" vertical="center" wrapText="1"/>
    </xf>
    <xf numFmtId="0" fontId="30" fillId="0" borderId="13" xfId="0" applyNumberFormat="1" applyFont="1" applyFill="1" applyBorder="1" applyAlignment="1">
      <alignment horizontal="center" vertical="center" wrapText="1"/>
    </xf>
    <xf numFmtId="49" fontId="10" fillId="2" borderId="0" xfId="0" applyNumberFormat="1" applyFont="1" applyFill="1" applyAlignment="1">
      <alignment horizontal="left" vertical="top" wrapText="1"/>
    </xf>
    <xf numFmtId="49" fontId="10" fillId="2" borderId="7" xfId="0" applyNumberFormat="1" applyFont="1" applyFill="1" applyBorder="1" applyAlignment="1">
      <alignment horizontal="center" vertical="top" wrapText="1"/>
    </xf>
    <xf numFmtId="49" fontId="10" fillId="2" borderId="3" xfId="0" applyNumberFormat="1" applyFont="1" applyFill="1" applyBorder="1" applyAlignment="1">
      <alignment horizontal="center" vertical="top" wrapText="1"/>
    </xf>
    <xf numFmtId="49" fontId="10" fillId="2" borderId="6" xfId="0" applyNumberFormat="1" applyFont="1" applyFill="1" applyBorder="1" applyAlignment="1">
      <alignment horizontal="center" vertical="top" wrapText="1"/>
    </xf>
    <xf numFmtId="49" fontId="10" fillId="2" borderId="17" xfId="0" applyNumberFormat="1"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3" xfId="0" applyFont="1" applyFill="1" applyBorder="1" applyAlignment="1">
      <alignment horizontal="center" vertical="top" wrapText="1"/>
    </xf>
    <xf numFmtId="49" fontId="10" fillId="2" borderId="0" xfId="0" applyNumberFormat="1" applyFont="1" applyFill="1" applyAlignment="1">
      <alignment horizontal="left" vertical="center"/>
    </xf>
    <xf numFmtId="49" fontId="10" fillId="2" borderId="7"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0" fillId="2" borderId="6" xfId="0" applyNumberFormat="1" applyFont="1" applyFill="1" applyBorder="1" applyAlignment="1">
      <alignment horizontal="center" wrapText="1"/>
    </xf>
    <xf numFmtId="49" fontId="10" fillId="2" borderId="25" xfId="0" applyNumberFormat="1" applyFont="1" applyFill="1" applyBorder="1" applyAlignment="1">
      <alignment horizontal="center" wrapText="1"/>
    </xf>
    <xf numFmtId="49" fontId="10" fillId="2" borderId="17" xfId="0" applyNumberFormat="1" applyFont="1" applyFill="1" applyBorder="1" applyAlignment="1">
      <alignment horizontal="center" wrapText="1"/>
    </xf>
    <xf numFmtId="49" fontId="10" fillId="2" borderId="6" xfId="0" applyNumberFormat="1" applyFont="1" applyFill="1" applyBorder="1" applyAlignment="1">
      <alignment horizontal="center"/>
    </xf>
    <xf numFmtId="49" fontId="10" fillId="2" borderId="17" xfId="0" applyNumberFormat="1" applyFont="1" applyFill="1" applyBorder="1" applyAlignment="1">
      <alignment horizontal="center"/>
    </xf>
    <xf numFmtId="0" fontId="10" fillId="2" borderId="6" xfId="0" applyFont="1" applyFill="1" applyBorder="1" applyAlignment="1">
      <alignment horizontal="center" vertical="center" wrapText="1"/>
    </xf>
    <xf numFmtId="0" fontId="10" fillId="2" borderId="17" xfId="0"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4" fillId="0" borderId="69" xfId="0" applyNumberFormat="1" applyFont="1" applyFill="1" applyBorder="1" applyAlignment="1">
      <alignment horizontal="left" vertical="top" wrapText="1"/>
    </xf>
    <xf numFmtId="0" fontId="2" fillId="0" borderId="69" xfId="0" applyNumberFormat="1" applyFont="1" applyFill="1" applyBorder="1" applyAlignment="1">
      <alignment horizontal="left" vertical="top" wrapText="1"/>
    </xf>
    <xf numFmtId="0" fontId="16" fillId="0" borderId="0" xfId="0" applyFont="1" applyFill="1" applyAlignment="1">
      <alignment horizontal="left" vertical="top" wrapText="1"/>
    </xf>
    <xf numFmtId="49" fontId="14" fillId="2" borderId="30" xfId="0" applyNumberFormat="1" applyFont="1" applyFill="1" applyBorder="1" applyAlignment="1">
      <alignment horizontal="center" vertical="top"/>
    </xf>
    <xf numFmtId="49" fontId="14" fillId="2" borderId="31" xfId="0" applyNumberFormat="1" applyFont="1" applyFill="1" applyBorder="1" applyAlignment="1">
      <alignment horizontal="center" vertical="top"/>
    </xf>
    <xf numFmtId="49" fontId="14" fillId="0" borderId="0" xfId="0" applyNumberFormat="1" applyFont="1" applyFill="1" applyAlignment="1">
      <alignment horizontal="left" vertical="top" wrapText="1"/>
    </xf>
    <xf numFmtId="0" fontId="16" fillId="0" borderId="21" xfId="0" applyFont="1" applyFill="1" applyBorder="1" applyAlignment="1">
      <alignment horizontal="left" vertical="top" wrapText="1"/>
    </xf>
    <xf numFmtId="49" fontId="14" fillId="2" borderId="0" xfId="0" applyNumberFormat="1" applyFont="1" applyFill="1" applyAlignment="1">
      <alignment horizontal="left" vertical="top" wrapText="1"/>
    </xf>
    <xf numFmtId="49" fontId="14" fillId="2" borderId="15" xfId="0" applyNumberFormat="1" applyFont="1" applyFill="1" applyBorder="1" applyAlignment="1">
      <alignment horizontal="center" vertical="top"/>
    </xf>
    <xf numFmtId="49" fontId="14" fillId="2" borderId="28" xfId="0" applyNumberFormat="1" applyFont="1" applyFill="1" applyBorder="1" applyAlignment="1">
      <alignment horizontal="center" vertical="top"/>
    </xf>
    <xf numFmtId="49" fontId="14" fillId="2" borderId="26" xfId="0" applyNumberFormat="1" applyFont="1" applyFill="1" applyBorder="1" applyAlignment="1">
      <alignment horizontal="center" vertical="top"/>
    </xf>
    <xf numFmtId="49" fontId="14" fillId="2" borderId="15" xfId="0" applyNumberFormat="1" applyFont="1" applyFill="1" applyBorder="1" applyAlignment="1">
      <alignment horizontal="center" vertical="top" wrapText="1"/>
    </xf>
    <xf numFmtId="49" fontId="14" fillId="2" borderId="18" xfId="0" applyNumberFormat="1" applyFont="1" applyFill="1" applyBorder="1" applyAlignment="1">
      <alignment horizontal="center" vertical="top" wrapText="1"/>
    </xf>
    <xf numFmtId="49" fontId="14" fillId="2" borderId="28" xfId="0" applyNumberFormat="1" applyFont="1" applyFill="1" applyBorder="1" applyAlignment="1">
      <alignment horizontal="center" vertical="top" wrapText="1"/>
    </xf>
    <xf numFmtId="49" fontId="14" fillId="2" borderId="29" xfId="0" applyNumberFormat="1" applyFont="1" applyFill="1" applyBorder="1" applyAlignment="1">
      <alignment horizontal="center" vertical="top" wrapText="1"/>
    </xf>
    <xf numFmtId="49" fontId="14" fillId="2" borderId="26" xfId="0" applyNumberFormat="1" applyFont="1" applyFill="1" applyBorder="1" applyAlignment="1">
      <alignment horizontal="center" vertical="top" wrapText="1"/>
    </xf>
    <xf numFmtId="49" fontId="14" fillId="2" borderId="27" xfId="0" applyNumberFormat="1" applyFont="1" applyFill="1" applyBorder="1" applyAlignment="1">
      <alignment horizontal="center" vertical="top" wrapText="1"/>
    </xf>
    <xf numFmtId="49" fontId="14" fillId="2" borderId="6" xfId="0" applyNumberFormat="1" applyFont="1" applyFill="1" applyBorder="1" applyAlignment="1">
      <alignment horizontal="center" vertical="top"/>
    </xf>
    <xf numFmtId="49" fontId="14" fillId="2" borderId="25" xfId="0" applyNumberFormat="1" applyFont="1" applyFill="1" applyBorder="1" applyAlignment="1">
      <alignment horizontal="center" vertical="top"/>
    </xf>
    <xf numFmtId="49" fontId="14" fillId="2" borderId="17" xfId="0" applyNumberFormat="1" applyFont="1" applyFill="1" applyBorder="1" applyAlignment="1">
      <alignment horizontal="center" vertical="top"/>
    </xf>
    <xf numFmtId="49" fontId="14" fillId="2" borderId="18" xfId="0" applyNumberFormat="1" applyFont="1" applyFill="1" applyBorder="1" applyAlignment="1">
      <alignment horizontal="center" vertical="top"/>
    </xf>
    <xf numFmtId="49" fontId="14" fillId="2" borderId="27" xfId="0" applyNumberFormat="1" applyFont="1" applyFill="1" applyBorder="1" applyAlignment="1">
      <alignment horizontal="center" vertical="top"/>
    </xf>
    <xf numFmtId="0" fontId="43" fillId="0" borderId="1" xfId="0" applyFont="1" applyBorder="1" applyAlignment="1">
      <alignment horizontal="center" vertical="top"/>
    </xf>
    <xf numFmtId="0" fontId="43" fillId="0" borderId="1" xfId="0" applyFont="1" applyFill="1" applyBorder="1" applyAlignment="1">
      <alignment horizontal="center" vertical="top" wrapText="1"/>
    </xf>
    <xf numFmtId="186" fontId="43" fillId="8" borderId="8" xfId="1" applyNumberFormat="1" applyFont="1" applyFill="1" applyBorder="1" applyAlignment="1">
      <alignment horizontal="center" vertical="top"/>
    </xf>
    <xf numFmtId="0" fontId="2" fillId="8" borderId="9" xfId="0" applyNumberFormat="1" applyFont="1" applyFill="1" applyBorder="1" applyAlignment="1">
      <alignment horizontal="center" vertical="top"/>
    </xf>
    <xf numFmtId="0" fontId="2" fillId="8" borderId="20" xfId="0" applyNumberFormat="1" applyFont="1" applyFill="1" applyBorder="1" applyAlignment="1">
      <alignment horizontal="center" vertical="top"/>
    </xf>
    <xf numFmtId="0" fontId="15" fillId="8" borderId="9" xfId="0" applyNumberFormat="1" applyFont="1" applyFill="1" applyBorder="1" applyAlignment="1">
      <alignment horizontal="center" vertical="top"/>
    </xf>
    <xf numFmtId="0" fontId="15" fillId="8" borderId="20" xfId="0" applyNumberFormat="1" applyFont="1" applyFill="1" applyBorder="1" applyAlignment="1">
      <alignment horizontal="center" vertical="top"/>
    </xf>
    <xf numFmtId="0" fontId="43" fillId="8" borderId="8" xfId="0" applyFont="1" applyFill="1" applyBorder="1" applyAlignment="1">
      <alignment horizontal="center" vertical="top"/>
    </xf>
    <xf numFmtId="49" fontId="10" fillId="0" borderId="0" xfId="0" applyNumberFormat="1" applyFont="1" applyFill="1" applyBorder="1" applyAlignment="1">
      <alignment horizontal="left" vertical="top" wrapText="1"/>
    </xf>
    <xf numFmtId="49" fontId="10" fillId="0" borderId="0" xfId="0" applyNumberFormat="1" applyFont="1" applyFill="1" applyAlignment="1">
      <alignment horizontal="left" vertical="top"/>
    </xf>
    <xf numFmtId="49" fontId="12" fillId="0" borderId="0"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xf>
    <xf numFmtId="0" fontId="20" fillId="0" borderId="1" xfId="0" applyNumberFormat="1" applyFont="1" applyFill="1" applyBorder="1" applyAlignment="1">
      <alignment horizontal="center" vertical="top"/>
    </xf>
    <xf numFmtId="0" fontId="66" fillId="0" borderId="1" xfId="0" applyNumberFormat="1" applyFont="1" applyFill="1" applyBorder="1" applyAlignment="1">
      <alignment horizontal="center" vertical="top"/>
    </xf>
    <xf numFmtId="49" fontId="10" fillId="0" borderId="12" xfId="0" applyNumberFormat="1" applyFont="1" applyFill="1" applyBorder="1" applyAlignment="1">
      <alignment horizontal="center" vertical="top"/>
    </xf>
    <xf numFmtId="49" fontId="10" fillId="0" borderId="13" xfId="0" applyNumberFormat="1" applyFont="1" applyFill="1" applyBorder="1" applyAlignment="1">
      <alignment horizontal="center" vertical="top"/>
    </xf>
    <xf numFmtId="49" fontId="10" fillId="0" borderId="8" xfId="0" applyNumberFormat="1" applyFont="1" applyFill="1" applyBorder="1" applyAlignment="1">
      <alignment horizontal="center" vertical="top"/>
    </xf>
    <xf numFmtId="49" fontId="10" fillId="0" borderId="20" xfId="0" applyNumberFormat="1" applyFont="1" applyFill="1" applyBorder="1" applyAlignment="1">
      <alignment horizontal="center" vertical="top"/>
    </xf>
    <xf numFmtId="49" fontId="5" fillId="0" borderId="0" xfId="0" applyNumberFormat="1" applyFont="1" applyFill="1" applyAlignment="1">
      <alignment horizontal="left"/>
    </xf>
    <xf numFmtId="182" fontId="5" fillId="0" borderId="1" xfId="0" applyNumberFormat="1" applyFont="1" applyFill="1" applyBorder="1" applyAlignment="1">
      <alignment horizontal="center" vertical="top" wrapText="1"/>
    </xf>
    <xf numFmtId="49" fontId="6" fillId="0" borderId="21" xfId="0" applyNumberFormat="1" applyFont="1" applyFill="1" applyBorder="1" applyAlignment="1">
      <alignment horizontal="left" wrapText="1"/>
    </xf>
    <xf numFmtId="49" fontId="5" fillId="0" borderId="1" xfId="0" applyNumberFormat="1" applyFont="1" applyFill="1" applyBorder="1" applyAlignment="1">
      <alignment horizontal="center" vertical="top" wrapText="1"/>
    </xf>
    <xf numFmtId="49" fontId="10" fillId="2" borderId="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2" borderId="0" xfId="0" applyNumberFormat="1" applyFont="1" applyFill="1" applyAlignment="1">
      <alignment horizontal="left" vertical="top"/>
    </xf>
    <xf numFmtId="49" fontId="10" fillId="2" borderId="15"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0" fillId="2" borderId="32" xfId="0" applyNumberFormat="1" applyFont="1" applyFill="1" applyBorder="1" applyAlignment="1">
      <alignment horizontal="center" vertical="center"/>
    </xf>
    <xf numFmtId="49" fontId="10" fillId="2" borderId="33" xfId="0" applyNumberFormat="1" applyFont="1" applyFill="1" applyBorder="1" applyAlignment="1">
      <alignment horizontal="center" vertical="center"/>
    </xf>
    <xf numFmtId="49" fontId="10" fillId="2" borderId="25" xfId="0" applyNumberFormat="1" applyFont="1" applyFill="1" applyBorder="1" applyAlignment="1">
      <alignment horizontal="center" vertical="center"/>
    </xf>
    <xf numFmtId="49" fontId="12"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xf>
    <xf numFmtId="49" fontId="10" fillId="2" borderId="6" xfId="0" applyNumberFormat="1" applyFont="1" applyFill="1" applyBorder="1" applyAlignment="1">
      <alignment horizontal="center" vertical="center" wrapText="1"/>
    </xf>
    <xf numFmtId="49" fontId="10" fillId="2" borderId="17" xfId="0" applyNumberFormat="1" applyFont="1" applyFill="1" applyBorder="1" applyAlignment="1">
      <alignment horizontal="center" vertical="center" wrapText="1"/>
    </xf>
    <xf numFmtId="0" fontId="14" fillId="2" borderId="0" xfId="0" applyFont="1" applyFill="1" applyAlignment="1">
      <alignment horizontal="left" wrapText="1"/>
    </xf>
    <xf numFmtId="49" fontId="14" fillId="2" borderId="0" xfId="0" applyNumberFormat="1" applyFont="1" applyFill="1" applyAlignment="1">
      <alignment horizontal="left" wrapText="1"/>
    </xf>
    <xf numFmtId="49" fontId="10" fillId="2" borderId="0" xfId="0" applyNumberFormat="1" applyFont="1" applyFill="1" applyBorder="1" applyAlignment="1">
      <alignment horizontal="left"/>
    </xf>
    <xf numFmtId="0" fontId="0" fillId="0" borderId="0" xfId="0" applyNumberFormat="1" applyFont="1" applyFill="1" applyBorder="1" applyAlignment="1"/>
    <xf numFmtId="49" fontId="10" fillId="2" borderId="7" xfId="0" applyNumberFormat="1" applyFont="1" applyFill="1" applyBorder="1" applyAlignment="1">
      <alignment horizontal="center"/>
    </xf>
    <xf numFmtId="49" fontId="10" fillId="2" borderId="2" xfId="0" applyNumberFormat="1" applyFont="1" applyFill="1" applyBorder="1" applyAlignment="1">
      <alignment horizontal="center"/>
    </xf>
    <xf numFmtId="49" fontId="10" fillId="2" borderId="25" xfId="0" applyNumberFormat="1" applyFont="1" applyFill="1" applyBorder="1" applyAlignment="1">
      <alignment horizontal="center"/>
    </xf>
    <xf numFmtId="49" fontId="10" fillId="2" borderId="8" xfId="0" applyNumberFormat="1" applyFont="1" applyFill="1" applyBorder="1" applyAlignment="1">
      <alignment horizontal="center"/>
    </xf>
    <xf numFmtId="0" fontId="11" fillId="0" borderId="20" xfId="0" applyNumberFormat="1" applyFont="1" applyFill="1" applyBorder="1" applyAlignment="1">
      <alignment horizontal="center"/>
    </xf>
    <xf numFmtId="49" fontId="10" fillId="2" borderId="7" xfId="0" applyNumberFormat="1" applyFont="1" applyFill="1" applyBorder="1" applyAlignment="1">
      <alignment horizontal="right"/>
    </xf>
    <xf numFmtId="49" fontId="10" fillId="2" borderId="2" xfId="0" applyNumberFormat="1" applyFont="1" applyFill="1" applyBorder="1" applyAlignment="1">
      <alignment horizontal="right"/>
    </xf>
    <xf numFmtId="49" fontId="10" fillId="2" borderId="25"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2" borderId="0" xfId="0" applyNumberFormat="1" applyFont="1" applyFill="1" applyAlignment="1">
      <alignment horizontal="left" wrapText="1"/>
    </xf>
    <xf numFmtId="49" fontId="10" fillId="2" borderId="34" xfId="0" applyNumberFormat="1" applyFont="1" applyFill="1" applyBorder="1" applyAlignment="1">
      <alignment horizontal="left" vertical="top" wrapText="1"/>
    </xf>
    <xf numFmtId="0" fontId="0" fillId="0" borderId="34" xfId="0" applyNumberFormat="1" applyFont="1" applyFill="1" applyBorder="1" applyAlignment="1"/>
    <xf numFmtId="49" fontId="10" fillId="2" borderId="35" xfId="0" applyNumberFormat="1" applyFont="1" applyFill="1" applyBorder="1" applyAlignment="1">
      <alignment horizontal="left" wrapText="1"/>
    </xf>
    <xf numFmtId="49" fontId="10" fillId="2" borderId="36" xfId="0" applyNumberFormat="1" applyFont="1" applyFill="1" applyBorder="1" applyAlignment="1">
      <alignment horizontal="left" wrapText="1"/>
    </xf>
    <xf numFmtId="49" fontId="10" fillId="2" borderId="37" xfId="0" applyNumberFormat="1" applyFont="1" applyFill="1" applyBorder="1" applyAlignment="1">
      <alignment horizontal="left" wrapText="1"/>
    </xf>
    <xf numFmtId="49" fontId="12" fillId="2" borderId="35" xfId="0" applyNumberFormat="1" applyFont="1" applyFill="1" applyBorder="1" applyAlignment="1">
      <alignment horizontal="left" wrapText="1"/>
    </xf>
    <xf numFmtId="49" fontId="12" fillId="2" borderId="36" xfId="0" applyNumberFormat="1" applyFont="1" applyFill="1" applyBorder="1" applyAlignment="1">
      <alignment horizontal="left" wrapText="1"/>
    </xf>
    <xf numFmtId="49" fontId="12" fillId="2" borderId="37" xfId="0" applyNumberFormat="1" applyFont="1" applyFill="1" applyBorder="1" applyAlignment="1">
      <alignment horizontal="left" wrapText="1"/>
    </xf>
    <xf numFmtId="49" fontId="10" fillId="2" borderId="64" xfId="0" applyNumberFormat="1" applyFont="1" applyFill="1" applyBorder="1" applyAlignment="1">
      <alignment horizontal="left" vertical="top" wrapText="1"/>
    </xf>
    <xf numFmtId="0" fontId="66" fillId="0" borderId="65" xfId="0" applyNumberFormat="1" applyFont="1" applyFill="1" applyBorder="1" applyAlignment="1">
      <alignment horizontal="left" vertical="top" wrapText="1"/>
    </xf>
    <xf numFmtId="0" fontId="66" fillId="0" borderId="66" xfId="0" applyNumberFormat="1" applyFont="1" applyFill="1" applyBorder="1" applyAlignment="1">
      <alignment horizontal="left" vertical="top" wrapText="1"/>
    </xf>
    <xf numFmtId="49" fontId="10" fillId="2" borderId="7" xfId="0" applyNumberFormat="1" applyFont="1" applyFill="1" applyBorder="1" applyAlignment="1">
      <alignment horizontal="center" vertical="top"/>
    </xf>
    <xf numFmtId="49" fontId="10" fillId="2" borderId="2" xfId="0" applyNumberFormat="1" applyFont="1" applyFill="1" applyBorder="1" applyAlignment="1">
      <alignment horizontal="center" vertical="top"/>
    </xf>
    <xf numFmtId="49" fontId="10" fillId="2" borderId="38" xfId="0" applyNumberFormat="1" applyFont="1" applyFill="1" applyBorder="1" applyAlignment="1">
      <alignment horizontal="left"/>
    </xf>
    <xf numFmtId="49" fontId="10" fillId="2" borderId="39" xfId="0" applyNumberFormat="1" applyFont="1" applyFill="1" applyBorder="1" applyAlignment="1">
      <alignment horizontal="left"/>
    </xf>
    <xf numFmtId="49" fontId="10" fillId="2" borderId="40" xfId="0" applyNumberFormat="1" applyFont="1" applyFill="1" applyBorder="1" applyAlignment="1">
      <alignment horizontal="left"/>
    </xf>
    <xf numFmtId="49" fontId="10" fillId="2" borderId="35" xfId="0" applyNumberFormat="1" applyFont="1" applyFill="1" applyBorder="1" applyAlignment="1">
      <alignment horizontal="left"/>
    </xf>
    <xf numFmtId="49" fontId="10" fillId="2" borderId="36" xfId="0" applyNumberFormat="1" applyFont="1" applyFill="1" applyBorder="1" applyAlignment="1">
      <alignment horizontal="left"/>
    </xf>
    <xf numFmtId="49" fontId="10" fillId="2" borderId="37" xfId="0" applyNumberFormat="1" applyFont="1" applyFill="1" applyBorder="1" applyAlignment="1">
      <alignment horizontal="left"/>
    </xf>
    <xf numFmtId="49" fontId="10" fillId="2" borderId="38" xfId="0" applyNumberFormat="1" applyFont="1" applyFill="1" applyBorder="1" applyAlignment="1">
      <alignment horizontal="left" vertical="top" wrapText="1"/>
    </xf>
    <xf numFmtId="49" fontId="10" fillId="2" borderId="39" xfId="0" applyNumberFormat="1" applyFont="1" applyFill="1" applyBorder="1" applyAlignment="1">
      <alignment horizontal="left" vertical="top" wrapText="1"/>
    </xf>
    <xf numFmtId="49" fontId="10" fillId="2" borderId="40" xfId="0" applyNumberFormat="1" applyFont="1" applyFill="1" applyBorder="1" applyAlignment="1">
      <alignment horizontal="left" vertical="top" wrapText="1"/>
    </xf>
    <xf numFmtId="49" fontId="20" fillId="0" borderId="0" xfId="0" applyNumberFormat="1" applyFont="1" applyFill="1" applyAlignment="1">
      <alignment horizontal="left" vertical="top"/>
    </xf>
    <xf numFmtId="49" fontId="12" fillId="2" borderId="0" xfId="0" applyNumberFormat="1" applyFont="1" applyFill="1" applyBorder="1" applyAlignment="1">
      <alignment horizontal="left" vertical="top" wrapText="1"/>
    </xf>
    <xf numFmtId="49" fontId="14" fillId="2" borderId="0" xfId="0" applyNumberFormat="1" applyFont="1" applyFill="1" applyAlignment="1">
      <alignment horizontal="left" vertical="top"/>
    </xf>
    <xf numFmtId="49" fontId="16" fillId="2" borderId="0" xfId="0" applyNumberFormat="1" applyFont="1" applyFill="1" applyAlignment="1">
      <alignment horizontal="left" vertical="top" wrapText="1"/>
    </xf>
    <xf numFmtId="49" fontId="12" fillId="2" borderId="0" xfId="0" applyNumberFormat="1" applyFont="1" applyFill="1" applyAlignment="1">
      <alignment horizontal="left" vertical="center"/>
    </xf>
    <xf numFmtId="49" fontId="10" fillId="2" borderId="34" xfId="0" applyNumberFormat="1" applyFont="1" applyFill="1" applyBorder="1" applyAlignment="1">
      <alignment horizontal="left"/>
    </xf>
    <xf numFmtId="49" fontId="12" fillId="2" borderId="0" xfId="0" applyNumberFormat="1" applyFont="1" applyFill="1" applyAlignment="1">
      <alignment horizontal="left"/>
    </xf>
    <xf numFmtId="49" fontId="12" fillId="2" borderId="0" xfId="0" applyNumberFormat="1" applyFont="1" applyFill="1" applyAlignment="1">
      <alignment horizontal="left" wrapText="1"/>
    </xf>
    <xf numFmtId="49" fontId="10" fillId="2" borderId="34" xfId="0" applyNumberFormat="1" applyFont="1" applyFill="1" applyBorder="1" applyAlignment="1">
      <alignment horizontal="left" vertical="top"/>
    </xf>
    <xf numFmtId="49" fontId="10" fillId="2" borderId="32" xfId="0" applyNumberFormat="1" applyFont="1" applyFill="1" applyBorder="1" applyAlignment="1">
      <alignment horizontal="center"/>
    </xf>
    <xf numFmtId="49" fontId="10" fillId="2" borderId="34" xfId="0" applyNumberFormat="1" applyFont="1" applyFill="1" applyBorder="1" applyAlignment="1">
      <alignment horizontal="center"/>
    </xf>
    <xf numFmtId="49" fontId="10" fillId="2" borderId="33" xfId="0" applyNumberFormat="1" applyFont="1" applyFill="1" applyBorder="1" applyAlignment="1">
      <alignment horizontal="center"/>
    </xf>
    <xf numFmtId="49" fontId="10" fillId="2" borderId="0" xfId="0" applyNumberFormat="1" applyFont="1" applyFill="1" applyAlignment="1">
      <alignment horizontal="left" vertical="center" wrapText="1"/>
    </xf>
    <xf numFmtId="49" fontId="10" fillId="2" borderId="3" xfId="0" applyNumberFormat="1" applyFont="1" applyFill="1" applyBorder="1" applyAlignment="1">
      <alignment horizontal="center" vertical="center" wrapText="1"/>
    </xf>
    <xf numFmtId="49" fontId="10" fillId="2" borderId="16" xfId="0" applyNumberFormat="1" applyFont="1" applyFill="1" applyBorder="1" applyAlignment="1">
      <alignment horizontal="center" vertical="center"/>
    </xf>
    <xf numFmtId="49" fontId="10" fillId="2" borderId="3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wrapText="1"/>
    </xf>
    <xf numFmtId="49" fontId="10" fillId="2" borderId="18" xfId="0" applyNumberFormat="1" applyFont="1" applyFill="1" applyBorder="1" applyAlignment="1">
      <alignment horizontal="center" vertical="center" wrapText="1"/>
    </xf>
    <xf numFmtId="49" fontId="10" fillId="2" borderId="32" xfId="0" applyNumberFormat="1" applyFont="1" applyFill="1" applyBorder="1" applyAlignment="1">
      <alignment horizontal="center" vertical="center" wrapText="1"/>
    </xf>
    <xf numFmtId="49" fontId="10" fillId="2" borderId="33"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11" fillId="0" borderId="25" xfId="0" applyNumberFormat="1" applyFont="1" applyFill="1" applyBorder="1" applyAlignment="1">
      <alignment horizontal="center"/>
    </xf>
    <xf numFmtId="49" fontId="10" fillId="2" borderId="6" xfId="0" applyNumberFormat="1" applyFont="1" applyFill="1" applyBorder="1" applyAlignment="1">
      <alignment horizontal="center" vertical="top"/>
    </xf>
    <xf numFmtId="49" fontId="10" fillId="2" borderId="17" xfId="0" applyNumberFormat="1" applyFont="1" applyFill="1" applyBorder="1" applyAlignment="1">
      <alignment horizontal="center" vertical="top"/>
    </xf>
    <xf numFmtId="49" fontId="10" fillId="2" borderId="3" xfId="0" applyNumberFormat="1" applyFont="1" applyFill="1" applyBorder="1" applyAlignment="1">
      <alignment horizontal="center" vertical="top"/>
    </xf>
    <xf numFmtId="49" fontId="10" fillId="2" borderId="2" xfId="0" applyNumberFormat="1" applyFont="1" applyFill="1" applyBorder="1" applyAlignment="1">
      <alignment horizontal="center" vertical="top" wrapText="1"/>
    </xf>
    <xf numFmtId="49" fontId="10" fillId="2" borderId="15" xfId="0" applyNumberFormat="1" applyFont="1" applyFill="1" applyBorder="1" applyAlignment="1">
      <alignment horizontal="center" vertical="top"/>
    </xf>
    <xf numFmtId="49" fontId="10" fillId="2" borderId="18" xfId="0" applyNumberFormat="1" applyFont="1" applyFill="1" applyBorder="1" applyAlignment="1">
      <alignment horizontal="center" vertical="top"/>
    </xf>
    <xf numFmtId="49" fontId="10" fillId="2" borderId="32" xfId="0" applyNumberFormat="1" applyFont="1" applyFill="1" applyBorder="1" applyAlignment="1">
      <alignment horizontal="center" vertical="top"/>
    </xf>
    <xf numFmtId="49" fontId="10" fillId="2" borderId="33" xfId="0" applyNumberFormat="1" applyFont="1" applyFill="1" applyBorder="1" applyAlignment="1">
      <alignment horizontal="center" vertical="top"/>
    </xf>
    <xf numFmtId="49" fontId="10" fillId="2" borderId="25" xfId="0" applyNumberFormat="1" applyFont="1" applyFill="1" applyBorder="1" applyAlignment="1">
      <alignment horizontal="center" vertical="top"/>
    </xf>
    <xf numFmtId="49" fontId="10" fillId="2" borderId="15" xfId="0" applyNumberFormat="1" applyFont="1" applyFill="1" applyBorder="1" applyAlignment="1">
      <alignment horizontal="center" vertical="top" wrapText="1"/>
    </xf>
    <xf numFmtId="49" fontId="10" fillId="2" borderId="18" xfId="0" applyNumberFormat="1" applyFont="1" applyFill="1" applyBorder="1" applyAlignment="1">
      <alignment horizontal="center" vertical="top" wrapText="1"/>
    </xf>
    <xf numFmtId="49" fontId="10" fillId="2" borderId="32" xfId="0" applyNumberFormat="1" applyFont="1" applyFill="1" applyBorder="1" applyAlignment="1">
      <alignment horizontal="center" vertical="top" wrapText="1"/>
    </xf>
    <xf numFmtId="49" fontId="10" fillId="2" borderId="33" xfId="0" applyNumberFormat="1" applyFont="1" applyFill="1" applyBorder="1" applyAlignment="1">
      <alignment horizontal="center" vertical="top" wrapText="1"/>
    </xf>
    <xf numFmtId="49" fontId="10" fillId="2" borderId="7" xfId="0" applyNumberFormat="1" applyFont="1" applyFill="1" applyBorder="1" applyAlignment="1">
      <alignment horizontal="center" wrapText="1"/>
    </xf>
    <xf numFmtId="0" fontId="0" fillId="0" borderId="2" xfId="0" applyNumberFormat="1" applyFont="1" applyFill="1" applyBorder="1" applyAlignment="1">
      <alignment horizont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49" fontId="10" fillId="2" borderId="0" xfId="0" applyNumberFormat="1" applyFont="1" applyFill="1" applyAlignment="1">
      <alignment horizontal="center" vertical="center" wrapText="1"/>
    </xf>
    <xf numFmtId="0" fontId="10" fillId="2" borderId="6" xfId="0" applyFont="1" applyFill="1" applyBorder="1" applyAlignment="1">
      <alignment horizontal="center" wrapText="1"/>
    </xf>
    <xf numFmtId="0" fontId="10" fillId="2" borderId="25" xfId="0" applyFont="1" applyFill="1" applyBorder="1" applyAlignment="1">
      <alignment horizontal="center" wrapText="1"/>
    </xf>
    <xf numFmtId="0" fontId="10" fillId="2" borderId="17" xfId="0" applyFont="1" applyFill="1" applyBorder="1" applyAlignment="1">
      <alignment horizontal="center" wrapText="1"/>
    </xf>
    <xf numFmtId="0" fontId="0" fillId="0" borderId="25" xfId="0" applyNumberFormat="1" applyFont="1" applyFill="1" applyBorder="1" applyAlignment="1">
      <alignment horizontal="center"/>
    </xf>
    <xf numFmtId="0" fontId="0" fillId="0" borderId="17" xfId="0" applyNumberFormat="1" applyFont="1" applyFill="1" applyBorder="1" applyAlignment="1">
      <alignment horizontal="center"/>
    </xf>
    <xf numFmtId="49" fontId="10" fillId="2" borderId="15" xfId="0" applyNumberFormat="1" applyFont="1" applyFill="1" applyBorder="1" applyAlignment="1">
      <alignment horizontal="center"/>
    </xf>
    <xf numFmtId="0" fontId="0" fillId="0" borderId="16" xfId="0" applyNumberFormat="1" applyFont="1" applyFill="1" applyBorder="1" applyAlignment="1">
      <alignment horizontal="center"/>
    </xf>
    <xf numFmtId="0" fontId="0" fillId="0" borderId="18" xfId="0" applyNumberFormat="1" applyFont="1" applyFill="1" applyBorder="1" applyAlignment="1">
      <alignment horizontal="center"/>
    </xf>
    <xf numFmtId="49" fontId="10" fillId="0" borderId="0" xfId="0" applyNumberFormat="1" applyFont="1" applyFill="1" applyAlignment="1">
      <alignment horizontal="left"/>
    </xf>
    <xf numFmtId="49" fontId="10" fillId="0" borderId="7" xfId="0" applyNumberFormat="1" applyFont="1" applyFill="1" applyBorder="1" applyAlignment="1">
      <alignment horizontal="center"/>
    </xf>
    <xf numFmtId="49" fontId="10" fillId="0" borderId="32" xfId="0" applyNumberFormat="1" applyFont="1" applyFill="1" applyBorder="1" applyAlignment="1">
      <alignment horizontal="center"/>
    </xf>
    <xf numFmtId="49" fontId="10" fillId="0" borderId="15" xfId="0" applyNumberFormat="1" applyFont="1" applyFill="1" applyBorder="1" applyAlignment="1">
      <alignment horizontal="center"/>
    </xf>
    <xf numFmtId="49" fontId="10" fillId="0" borderId="6" xfId="0" applyNumberFormat="1" applyFont="1" applyFill="1" applyBorder="1" applyAlignment="1">
      <alignment horizontal="center"/>
    </xf>
    <xf numFmtId="49" fontId="12" fillId="0" borderId="21" xfId="0" applyNumberFormat="1" applyFont="1" applyFill="1" applyBorder="1" applyAlignment="1">
      <alignment horizontal="left" wrapText="1"/>
    </xf>
    <xf numFmtId="0" fontId="12" fillId="2" borderId="0" xfId="0" applyFont="1" applyFill="1" applyAlignment="1">
      <alignment horizontal="left" wrapText="1"/>
    </xf>
    <xf numFmtId="0" fontId="20" fillId="0" borderId="1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0" fillId="0" borderId="1" xfId="0" applyNumberFormat="1" applyFont="1" applyFill="1" applyBorder="1" applyAlignment="1"/>
    <xf numFmtId="0" fontId="20" fillId="0" borderId="1" xfId="0" applyNumberFormat="1" applyFont="1" applyFill="1" applyBorder="1" applyAlignment="1">
      <alignment horizontal="center"/>
    </xf>
    <xf numFmtId="182" fontId="20" fillId="0" borderId="8" xfId="15" applyNumberFormat="1" applyFont="1" applyFill="1" applyBorder="1" applyAlignment="1">
      <alignment horizontal="center" vertical="top"/>
    </xf>
    <xf numFmtId="0" fontId="11" fillId="0" borderId="9" xfId="0" applyNumberFormat="1" applyFont="1" applyFill="1" applyBorder="1" applyAlignment="1">
      <alignment vertical="top"/>
    </xf>
    <xf numFmtId="0" fontId="11" fillId="0" borderId="20" xfId="0" applyNumberFormat="1" applyFont="1" applyFill="1" applyBorder="1" applyAlignment="1">
      <alignment vertical="top"/>
    </xf>
    <xf numFmtId="0" fontId="11" fillId="0" borderId="0" xfId="15" applyFont="1" applyFill="1" applyAlignment="1">
      <alignment horizontal="left" vertical="top" wrapText="1"/>
    </xf>
    <xf numFmtId="0" fontId="20" fillId="0" borderId="1" xfId="29" applyFont="1" applyFill="1" applyBorder="1" applyAlignment="1">
      <alignment horizontal="center" vertical="top"/>
    </xf>
    <xf numFmtId="0" fontId="20" fillId="0" borderId="1" xfId="29" applyFont="1" applyFill="1" applyBorder="1" applyAlignment="1">
      <alignment horizontal="center" vertical="top" wrapText="1"/>
    </xf>
    <xf numFmtId="0" fontId="20" fillId="0" borderId="1" xfId="15" applyFont="1" applyFill="1" applyBorder="1" applyAlignment="1">
      <alignment horizontal="center" vertical="top" wrapText="1"/>
    </xf>
    <xf numFmtId="0" fontId="34" fillId="0" borderId="0" xfId="0" applyFont="1" applyFill="1" applyAlignment="1">
      <alignment horizontal="left" vertical="top" wrapText="1"/>
    </xf>
    <xf numFmtId="0" fontId="34" fillId="0" borderId="0" xfId="0" applyFont="1" applyFill="1" applyAlignment="1">
      <alignment horizontal="center" vertical="top" wrapText="1"/>
    </xf>
    <xf numFmtId="49" fontId="5" fillId="0" borderId="50" xfId="0" applyNumberFormat="1" applyFont="1" applyFill="1" applyBorder="1" applyAlignment="1">
      <alignment horizontal="center" vertical="center"/>
    </xf>
    <xf numFmtId="49" fontId="5" fillId="0" borderId="73"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49" fontId="5" fillId="0" borderId="74" xfId="0" applyNumberFormat="1" applyFont="1" applyFill="1" applyBorder="1" applyAlignment="1">
      <alignment horizontal="center" vertical="center"/>
    </xf>
    <xf numFmtId="49" fontId="5" fillId="0" borderId="11"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29" xfId="0" applyNumberFormat="1" applyFont="1" applyFill="1" applyBorder="1" applyAlignment="1">
      <alignment horizontal="center"/>
    </xf>
    <xf numFmtId="0" fontId="12" fillId="2" borderId="16" xfId="0" applyFont="1" applyFill="1" applyBorder="1" applyAlignment="1">
      <alignment horizontal="left" wrapText="1"/>
    </xf>
    <xf numFmtId="0" fontId="12" fillId="2" borderId="0" xfId="0" applyFont="1" applyFill="1" applyBorder="1" applyAlignment="1">
      <alignment horizontal="left" wrapText="1"/>
    </xf>
    <xf numFmtId="49" fontId="10" fillId="2" borderId="1" xfId="0" applyNumberFormat="1" applyFont="1" applyFill="1" applyBorder="1" applyAlignment="1">
      <alignment horizontal="center" vertical="center"/>
    </xf>
    <xf numFmtId="0" fontId="7" fillId="0" borderId="0" xfId="0" applyNumberFormat="1" applyFont="1" applyFill="1" applyBorder="1" applyAlignment="1"/>
    <xf numFmtId="0" fontId="10" fillId="2" borderId="0" xfId="0" applyFont="1" applyFill="1" applyBorder="1" applyAlignment="1">
      <alignment horizontal="left" wrapText="1"/>
    </xf>
    <xf numFmtId="0" fontId="0" fillId="0" borderId="0" xfId="0" applyNumberFormat="1" applyFont="1" applyFill="1" applyBorder="1" applyAlignment="1">
      <alignment horizontal="left"/>
    </xf>
    <xf numFmtId="49" fontId="10" fillId="2" borderId="6" xfId="0" applyNumberFormat="1" applyFont="1" applyFill="1" applyBorder="1" applyAlignment="1">
      <alignment horizontal="left" vertical="center"/>
    </xf>
    <xf numFmtId="49" fontId="10" fillId="2" borderId="25"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0" fontId="45" fillId="4" borderId="41" xfId="0" applyNumberFormat="1" applyFont="1" applyFill="1" applyBorder="1" applyAlignment="1">
      <alignment horizontal="center" vertical="center"/>
    </xf>
    <xf numFmtId="0" fontId="45" fillId="4" borderId="42" xfId="0" applyNumberFormat="1" applyFont="1" applyFill="1" applyBorder="1" applyAlignment="1">
      <alignment horizontal="center" vertical="center"/>
    </xf>
    <xf numFmtId="0" fontId="43" fillId="4" borderId="43" xfId="0" applyNumberFormat="1" applyFont="1" applyFill="1" applyBorder="1" applyAlignment="1">
      <alignment horizontal="left" vertical="center" wrapText="1"/>
    </xf>
    <xf numFmtId="0" fontId="43" fillId="4" borderId="44" xfId="0" applyNumberFormat="1" applyFont="1" applyFill="1" applyBorder="1" applyAlignment="1">
      <alignment horizontal="left" vertical="center" wrapText="1"/>
    </xf>
    <xf numFmtId="0" fontId="43" fillId="4" borderId="45" xfId="0" applyNumberFormat="1" applyFont="1" applyFill="1" applyBorder="1" applyAlignment="1">
      <alignment horizontal="center" vertical="center"/>
    </xf>
    <xf numFmtId="0" fontId="43" fillId="4" borderId="43" xfId="0" applyNumberFormat="1" applyFont="1" applyFill="1" applyBorder="1" applyAlignment="1">
      <alignment horizontal="center" vertical="center"/>
    </xf>
    <xf numFmtId="0" fontId="43" fillId="4" borderId="41" xfId="0" applyNumberFormat="1" applyFont="1" applyFill="1" applyBorder="1" applyAlignment="1">
      <alignment horizontal="center" vertical="center"/>
    </xf>
    <xf numFmtId="0" fontId="43" fillId="4" borderId="1" xfId="0" applyNumberFormat="1" applyFont="1" applyFill="1" applyBorder="1" applyAlignment="1">
      <alignment horizontal="center" vertical="center"/>
    </xf>
    <xf numFmtId="0" fontId="45" fillId="4" borderId="46" xfId="0" applyNumberFormat="1" applyFont="1" applyFill="1" applyBorder="1" applyAlignment="1">
      <alignment horizontal="center" vertical="center"/>
    </xf>
    <xf numFmtId="0" fontId="45" fillId="4" borderId="47" xfId="0" applyNumberFormat="1" applyFont="1" applyFill="1" applyBorder="1" applyAlignment="1">
      <alignment horizontal="center" vertical="center"/>
    </xf>
    <xf numFmtId="0" fontId="45" fillId="4" borderId="48" xfId="0" applyNumberFormat="1" applyFont="1" applyFill="1" applyBorder="1" applyAlignment="1">
      <alignment horizontal="center" vertical="center"/>
    </xf>
    <xf numFmtId="0" fontId="43" fillId="9" borderId="1" xfId="0" applyNumberFormat="1" applyFont="1" applyFill="1" applyBorder="1" applyAlignment="1">
      <alignment horizontal="center" vertical="top" wrapText="1"/>
    </xf>
    <xf numFmtId="0" fontId="43" fillId="9" borderId="8" xfId="0" applyNumberFormat="1" applyFont="1" applyFill="1" applyBorder="1" applyAlignment="1">
      <alignment horizontal="center" vertical="top"/>
    </xf>
    <xf numFmtId="0" fontId="43" fillId="9" borderId="9" xfId="0" applyNumberFormat="1" applyFont="1" applyFill="1" applyBorder="1" applyAlignment="1">
      <alignment horizontal="center" vertical="top"/>
    </xf>
    <xf numFmtId="0" fontId="43" fillId="9" borderId="20" xfId="0" applyNumberFormat="1" applyFont="1" applyFill="1" applyBorder="1" applyAlignment="1">
      <alignment horizontal="center" vertical="top"/>
    </xf>
    <xf numFmtId="0" fontId="43" fillId="9" borderId="1" xfId="0" applyNumberFormat="1" applyFont="1" applyFill="1" applyBorder="1" applyAlignment="1">
      <alignment horizontal="center" vertical="top"/>
    </xf>
    <xf numFmtId="0" fontId="45" fillId="4" borderId="0" xfId="0" applyNumberFormat="1" applyFont="1" applyFill="1" applyBorder="1" applyAlignment="1">
      <alignment horizontal="left" vertical="top"/>
    </xf>
    <xf numFmtId="0" fontId="43" fillId="7" borderId="8" xfId="0" applyNumberFormat="1" applyFont="1" applyFill="1" applyBorder="1" applyAlignment="1">
      <alignment horizontal="center" vertical="center" wrapText="1"/>
    </xf>
    <xf numFmtId="0" fontId="43" fillId="7" borderId="20" xfId="0" applyNumberFormat="1" applyFont="1" applyFill="1" applyBorder="1" applyAlignment="1">
      <alignment horizontal="center" vertical="center" wrapText="1"/>
    </xf>
    <xf numFmtId="0" fontId="46" fillId="4" borderId="0" xfId="0" applyNumberFormat="1" applyFont="1" applyFill="1" applyBorder="1" applyAlignment="1">
      <alignment horizontal="left" vertical="center"/>
    </xf>
    <xf numFmtId="0" fontId="43" fillId="7" borderId="72" xfId="0" applyNumberFormat="1" applyFont="1" applyFill="1" applyBorder="1" applyAlignment="1">
      <alignment horizontal="center" vertical="center" wrapText="1"/>
    </xf>
    <xf numFmtId="0" fontId="43" fillId="7" borderId="13" xfId="0" applyNumberFormat="1" applyFont="1" applyFill="1" applyBorder="1" applyAlignment="1">
      <alignment horizontal="center" vertical="center" wrapText="1"/>
    </xf>
    <xf numFmtId="0" fontId="19" fillId="7" borderId="72" xfId="42" applyFont="1" applyFill="1" applyBorder="1" applyAlignment="1">
      <alignment horizontal="center" vertical="center" wrapText="1"/>
    </xf>
    <xf numFmtId="0" fontId="19" fillId="7" borderId="13" xfId="42" applyFont="1" applyFill="1" applyBorder="1" applyAlignment="1">
      <alignment horizontal="center" vertical="center" wrapText="1"/>
    </xf>
    <xf numFmtId="0" fontId="43" fillId="0" borderId="8" xfId="0" applyNumberFormat="1" applyFont="1" applyBorder="1" applyAlignment="1">
      <alignment horizontal="center"/>
    </xf>
    <xf numFmtId="0" fontId="43" fillId="0" borderId="9" xfId="0" applyNumberFormat="1" applyFont="1" applyBorder="1" applyAlignment="1">
      <alignment horizontal="center"/>
    </xf>
    <xf numFmtId="0" fontId="43" fillId="0" borderId="20" xfId="0" applyNumberFormat="1" applyFont="1" applyBorder="1" applyAlignment="1">
      <alignment horizontal="center"/>
    </xf>
    <xf numFmtId="0" fontId="38" fillId="4" borderId="8" xfId="0" applyNumberFormat="1" applyFont="1" applyFill="1" applyBorder="1" applyAlignment="1">
      <alignment horizontal="center" vertical="center"/>
    </xf>
    <xf numFmtId="0" fontId="38" fillId="4" borderId="9" xfId="0" applyNumberFormat="1" applyFont="1" applyFill="1" applyBorder="1" applyAlignment="1">
      <alignment horizontal="center" vertical="center"/>
    </xf>
    <xf numFmtId="0" fontId="38" fillId="4" borderId="20" xfId="0" applyNumberFormat="1" applyFont="1" applyFill="1" applyBorder="1" applyAlignment="1">
      <alignment horizontal="center" vertical="center"/>
    </xf>
    <xf numFmtId="0" fontId="19" fillId="7" borderId="12" xfId="42"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8" xfId="42" applyFont="1" applyFill="1" applyBorder="1" applyAlignment="1">
      <alignment horizontal="center" vertical="center"/>
    </xf>
    <xf numFmtId="0" fontId="19" fillId="7" borderId="20" xfId="42" applyFont="1" applyFill="1" applyBorder="1" applyAlignment="1">
      <alignment horizontal="center" vertical="center"/>
    </xf>
    <xf numFmtId="0" fontId="43" fillId="7" borderId="1" xfId="0" applyNumberFormat="1" applyFont="1" applyFill="1" applyBorder="1" applyAlignment="1">
      <alignment horizontal="center" vertical="center" wrapText="1"/>
    </xf>
    <xf numFmtId="0" fontId="19" fillId="7" borderId="8" xfId="42" applyFont="1" applyFill="1" applyBorder="1" applyAlignment="1">
      <alignment horizontal="center" vertical="center" wrapText="1"/>
    </xf>
    <xf numFmtId="0" fontId="19" fillId="7" borderId="20" xfId="42" applyFont="1" applyFill="1" applyBorder="1" applyAlignment="1">
      <alignment horizontal="center" vertical="center" wrapText="1"/>
    </xf>
    <xf numFmtId="0" fontId="39" fillId="7" borderId="9" xfId="0" applyNumberFormat="1" applyFont="1" applyFill="1" applyBorder="1" applyAlignment="1">
      <alignment horizontal="center"/>
    </xf>
    <xf numFmtId="0" fontId="39" fillId="7" borderId="20" xfId="0" applyNumberFormat="1" applyFont="1" applyFill="1" applyBorder="1" applyAlignment="1">
      <alignment horizontal="center"/>
    </xf>
    <xf numFmtId="0" fontId="39" fillId="7" borderId="8" xfId="0" applyNumberFormat="1" applyFont="1" applyFill="1" applyBorder="1" applyAlignment="1">
      <alignment horizontal="center"/>
    </xf>
    <xf numFmtId="0" fontId="69" fillId="7" borderId="8" xfId="42" applyFont="1" applyFill="1" applyBorder="1" applyAlignment="1">
      <alignment horizontal="center" vertical="center" wrapText="1"/>
    </xf>
    <xf numFmtId="0" fontId="69" fillId="7" borderId="20" xfId="42" applyFont="1" applyFill="1" applyBorder="1" applyAlignment="1">
      <alignment horizontal="center" vertical="center" wrapText="1"/>
    </xf>
    <xf numFmtId="0" fontId="45" fillId="0" borderId="1" xfId="0" applyNumberFormat="1" applyFont="1" applyFill="1" applyBorder="1" applyAlignment="1">
      <alignment horizontal="center" vertical="center"/>
    </xf>
    <xf numFmtId="0" fontId="39" fillId="0" borderId="1" xfId="0" applyNumberFormat="1" applyFont="1" applyBorder="1" applyAlignment="1">
      <alignment horizontal="center"/>
    </xf>
    <xf numFmtId="0" fontId="19" fillId="7" borderId="1" xfId="42" applyFont="1" applyFill="1" applyBorder="1" applyAlignment="1">
      <alignment horizontal="center" vertical="center" wrapText="1"/>
    </xf>
    <xf numFmtId="0" fontId="45" fillId="4" borderId="1" xfId="0" applyNumberFormat="1" applyFont="1" applyFill="1" applyBorder="1" applyAlignment="1">
      <alignment horizontal="left" vertical="center"/>
    </xf>
    <xf numFmtId="0" fontId="41" fillId="0" borderId="0" xfId="0" applyFont="1" applyFill="1" applyAlignment="1">
      <alignment horizontal="left"/>
    </xf>
    <xf numFmtId="0" fontId="19" fillId="7" borderId="1" xfId="42" applyFont="1" applyFill="1" applyBorder="1" applyAlignment="1">
      <alignment horizontal="center" vertical="center"/>
    </xf>
    <xf numFmtId="0" fontId="43" fillId="7" borderId="68" xfId="0" applyNumberFormat="1" applyFont="1" applyFill="1" applyBorder="1" applyAlignment="1">
      <alignment horizontal="center" vertical="center" wrapText="1"/>
    </xf>
    <xf numFmtId="0" fontId="43" fillId="7" borderId="14" xfId="0" applyNumberFormat="1" applyFont="1" applyFill="1" applyBorder="1" applyAlignment="1">
      <alignment horizontal="center" vertical="center" wrapText="1"/>
    </xf>
    <xf numFmtId="0" fontId="39" fillId="7" borderId="8" xfId="0" applyNumberFormat="1" applyFont="1" applyFill="1" applyBorder="1" applyAlignment="1">
      <alignment horizontal="center" vertical="center" wrapText="1"/>
    </xf>
    <xf numFmtId="0" fontId="39" fillId="7" borderId="20" xfId="0" applyNumberFormat="1" applyFont="1" applyFill="1" applyBorder="1" applyAlignment="1">
      <alignment horizontal="center" vertical="center" wrapText="1"/>
    </xf>
    <xf numFmtId="0" fontId="35" fillId="7" borderId="1" xfId="0" applyNumberFormat="1" applyFont="1" applyFill="1" applyBorder="1" applyAlignment="1">
      <alignment horizontal="center" vertical="center" wrapText="1"/>
    </xf>
    <xf numFmtId="0" fontId="64" fillId="0" borderId="8" xfId="0" applyNumberFormat="1" applyFont="1" applyBorder="1" applyAlignment="1">
      <alignment horizontal="center"/>
    </xf>
    <xf numFmtId="0" fontId="64" fillId="0" borderId="9" xfId="0" applyNumberFormat="1" applyFont="1" applyBorder="1" applyAlignment="1">
      <alignment horizontal="center"/>
    </xf>
    <xf numFmtId="0" fontId="64" fillId="0" borderId="20" xfId="0" applyNumberFormat="1" applyFont="1" applyBorder="1" applyAlignment="1">
      <alignment horizontal="center"/>
    </xf>
    <xf numFmtId="0" fontId="58" fillId="4" borderId="9" xfId="0" applyNumberFormat="1" applyFont="1" applyFill="1" applyBorder="1" applyAlignment="1">
      <alignment horizontal="center" vertical="center"/>
    </xf>
    <xf numFmtId="0" fontId="39" fillId="7" borderId="1" xfId="0" applyNumberFormat="1" applyFont="1" applyFill="1" applyBorder="1" applyAlignment="1">
      <alignment horizontal="center" vertical="center" wrapText="1"/>
    </xf>
    <xf numFmtId="0" fontId="39" fillId="7" borderId="72" xfId="0" applyNumberFormat="1" applyFont="1" applyFill="1" applyBorder="1" applyAlignment="1">
      <alignment horizontal="center" vertical="center" wrapText="1"/>
    </xf>
    <xf numFmtId="0" fontId="39" fillId="7" borderId="13" xfId="0" applyNumberFormat="1" applyFont="1" applyFill="1" applyBorder="1" applyAlignment="1">
      <alignment horizontal="center" vertical="center" wrapText="1"/>
    </xf>
    <xf numFmtId="0" fontId="26" fillId="7" borderId="72" xfId="42" applyFont="1" applyFill="1" applyBorder="1" applyAlignment="1">
      <alignment horizontal="center" vertical="center" wrapText="1"/>
    </xf>
    <xf numFmtId="0" fontId="26" fillId="7" borderId="13" xfId="42" applyFont="1" applyFill="1" applyBorder="1" applyAlignment="1">
      <alignment horizontal="center" vertical="center" wrapText="1"/>
    </xf>
    <xf numFmtId="0" fontId="26" fillId="7" borderId="12" xfId="42"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9" xfId="0" applyFont="1" applyFill="1" applyBorder="1" applyAlignment="1">
      <alignment horizontal="center" vertical="center" wrapText="1"/>
    </xf>
    <xf numFmtId="0" fontId="26" fillId="7" borderId="20" xfId="0" applyFont="1" applyFill="1" applyBorder="1" applyAlignment="1">
      <alignment horizontal="center" vertical="center" wrapText="1"/>
    </xf>
    <xf numFmtId="0" fontId="26" fillId="7" borderId="8" xfId="42" applyFont="1" applyFill="1" applyBorder="1" applyAlignment="1">
      <alignment horizontal="center" vertical="center"/>
    </xf>
    <xf numFmtId="0" fontId="26" fillId="7" borderId="20" xfId="42" applyFont="1" applyFill="1" applyBorder="1" applyAlignment="1">
      <alignment horizontal="center" vertical="center"/>
    </xf>
    <xf numFmtId="0" fontId="0" fillId="0" borderId="0" xfId="0" applyFill="1" applyAlignment="1">
      <alignment horizontal="left" vertical="top" wrapText="1"/>
    </xf>
    <xf numFmtId="0" fontId="33" fillId="0" borderId="0" xfId="0" applyFont="1" applyFill="1" applyAlignment="1">
      <alignment horizontal="left" vertical="top" wrapText="1"/>
    </xf>
    <xf numFmtId="0" fontId="61" fillId="0" borderId="1" xfId="0" applyFont="1" applyFill="1" applyBorder="1" applyAlignment="1">
      <alignment horizontal="center"/>
    </xf>
    <xf numFmtId="0" fontId="61" fillId="4" borderId="1" xfId="0" applyFont="1" applyFill="1" applyBorder="1" applyAlignment="1">
      <alignment horizontal="center"/>
    </xf>
    <xf numFmtId="0" fontId="15" fillId="0" borderId="7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184" fontId="15" fillId="0" borderId="72" xfId="0" applyNumberFormat="1" applyFont="1" applyFill="1" applyBorder="1" applyAlignment="1">
      <alignment horizontal="center" vertical="center" wrapText="1"/>
    </xf>
    <xf numFmtId="184" fontId="15" fillId="0" borderId="12" xfId="0" applyNumberFormat="1" applyFont="1" applyFill="1" applyBorder="1" applyAlignment="1">
      <alignment horizontal="center" vertical="center" wrapText="1"/>
    </xf>
    <xf numFmtId="184" fontId="15" fillId="0" borderId="13" xfId="0" applyNumberFormat="1" applyFont="1" applyFill="1" applyBorder="1" applyAlignment="1">
      <alignment horizontal="center" vertical="center" wrapText="1"/>
    </xf>
    <xf numFmtId="0" fontId="80" fillId="7" borderId="72" xfId="0" applyNumberFormat="1" applyFont="1" applyFill="1" applyBorder="1" applyAlignment="1">
      <alignment horizontal="center" vertical="center" wrapText="1"/>
    </xf>
    <xf numFmtId="0" fontId="80" fillId="7" borderId="13" xfId="0" applyNumberFormat="1" applyFont="1" applyFill="1" applyBorder="1" applyAlignment="1">
      <alignment horizontal="center" vertical="center" wrapText="1"/>
    </xf>
    <xf numFmtId="0" fontId="43" fillId="7" borderId="9" xfId="0" applyNumberFormat="1" applyFont="1" applyFill="1" applyBorder="1" applyAlignment="1">
      <alignment horizontal="center" vertical="center" wrapText="1"/>
    </xf>
    <xf numFmtId="0" fontId="82" fillId="7" borderId="1" xfId="0" applyNumberFormat="1" applyFont="1" applyFill="1" applyBorder="1" applyAlignment="1">
      <alignment horizontal="center" vertical="center" wrapText="1"/>
    </xf>
    <xf numFmtId="0" fontId="82" fillId="7" borderId="1" xfId="0" applyNumberFormat="1" applyFont="1" applyFill="1" applyBorder="1" applyAlignment="1">
      <alignment vertical="center" wrapText="1"/>
    </xf>
    <xf numFmtId="0" fontId="85" fillId="0" borderId="12" xfId="0" applyFont="1" applyFill="1" applyBorder="1" applyAlignment="1">
      <alignment horizontal="center" vertical="center" wrapText="1"/>
    </xf>
    <xf numFmtId="0" fontId="85" fillId="0" borderId="13" xfId="0" applyFont="1" applyFill="1" applyBorder="1" applyAlignment="1">
      <alignment horizontal="center" vertical="center" wrapText="1"/>
    </xf>
    <xf numFmtId="184" fontId="85" fillId="0" borderId="72" xfId="0" applyNumberFormat="1" applyFont="1" applyFill="1" applyBorder="1" applyAlignment="1">
      <alignment horizontal="center" vertical="center" wrapText="1"/>
    </xf>
    <xf numFmtId="184" fontId="85" fillId="0" borderId="13" xfId="0" applyNumberFormat="1" applyFont="1" applyFill="1" applyBorder="1" applyAlignment="1">
      <alignment horizontal="center" vertical="center" wrapText="1"/>
    </xf>
    <xf numFmtId="184" fontId="85" fillId="0" borderId="12" xfId="0" applyNumberFormat="1" applyFont="1" applyFill="1" applyBorder="1" applyAlignment="1">
      <alignment horizontal="center" vertical="center" wrapText="1"/>
    </xf>
    <xf numFmtId="0" fontId="85" fillId="0" borderId="72" xfId="0" applyFont="1" applyFill="1" applyBorder="1" applyAlignment="1">
      <alignment horizontal="center" vertical="center"/>
    </xf>
    <xf numFmtId="0" fontId="85" fillId="0" borderId="12" xfId="0" applyFont="1" applyFill="1" applyBorder="1" applyAlignment="1">
      <alignment horizontal="center" vertical="center"/>
    </xf>
    <xf numFmtId="0" fontId="85" fillId="0" borderId="13" xfId="0" applyFont="1" applyFill="1" applyBorder="1" applyAlignment="1">
      <alignment horizontal="center" vertical="center"/>
    </xf>
    <xf numFmtId="0" fontId="43" fillId="7" borderId="1" xfId="0" applyNumberFormat="1" applyFont="1" applyFill="1" applyBorder="1" applyAlignment="1">
      <alignment vertical="center" wrapText="1"/>
    </xf>
    <xf numFmtId="0" fontId="44" fillId="4" borderId="72" xfId="0" applyFont="1" applyFill="1" applyBorder="1" applyAlignment="1">
      <alignment horizontal="center" vertical="center"/>
    </xf>
    <xf numFmtId="0" fontId="44" fillId="4" borderId="12" xfId="0" applyFont="1" applyFill="1" applyBorder="1" applyAlignment="1">
      <alignment horizontal="center" vertical="center"/>
    </xf>
    <xf numFmtId="0" fontId="44" fillId="4" borderId="13" xfId="0" applyFont="1" applyFill="1" applyBorder="1" applyAlignment="1">
      <alignment horizontal="center" vertical="center"/>
    </xf>
    <xf numFmtId="0" fontId="43" fillId="7" borderId="72" xfId="0" applyNumberFormat="1" applyFont="1" applyFill="1" applyBorder="1" applyAlignment="1">
      <alignment horizontal="right" vertical="center" wrapText="1"/>
    </xf>
    <xf numFmtId="0" fontId="43" fillId="7" borderId="13" xfId="0" applyNumberFormat="1" applyFont="1" applyFill="1" applyBorder="1" applyAlignment="1">
      <alignment horizontal="right" vertical="center" wrapText="1"/>
    </xf>
    <xf numFmtId="0" fontId="44" fillId="4" borderId="72" xfId="0" applyFont="1" applyFill="1" applyBorder="1" applyAlignment="1">
      <alignment horizontal="center" vertical="top"/>
    </xf>
    <xf numFmtId="0" fontId="44" fillId="4" borderId="13" xfId="0" applyFont="1" applyFill="1" applyBorder="1" applyAlignment="1">
      <alignment horizontal="center" vertical="top"/>
    </xf>
    <xf numFmtId="0" fontId="41" fillId="4" borderId="0" xfId="0" applyNumberFormat="1" applyFont="1" applyFill="1" applyAlignment="1">
      <alignment horizontal="left" vertical="top" wrapText="1"/>
    </xf>
    <xf numFmtId="0" fontId="39" fillId="0" borderId="8" xfId="16" applyFont="1" applyFill="1" applyBorder="1" applyAlignment="1">
      <alignment vertical="top"/>
    </xf>
    <xf numFmtId="0" fontId="0" fillId="0" borderId="9" xfId="0" applyNumberFormat="1" applyFont="1" applyFill="1" applyBorder="1" applyAlignment="1">
      <alignment vertical="top"/>
    </xf>
    <xf numFmtId="0" fontId="0" fillId="0" borderId="49" xfId="0" applyNumberFormat="1" applyFont="1" applyFill="1" applyBorder="1" applyAlignment="1">
      <alignment vertical="top"/>
    </xf>
    <xf numFmtId="0" fontId="39" fillId="0" borderId="8" xfId="16" applyFont="1" applyFill="1" applyBorder="1" applyAlignment="1">
      <alignment vertical="top" wrapText="1"/>
    </xf>
    <xf numFmtId="0" fontId="0" fillId="0" borderId="69" xfId="0" applyNumberFormat="1" applyFont="1" applyFill="1" applyBorder="1" applyAlignment="1">
      <alignment vertical="top"/>
    </xf>
    <xf numFmtId="0" fontId="0" fillId="0" borderId="19" xfId="0" applyNumberFormat="1" applyFont="1" applyFill="1" applyBorder="1" applyAlignment="1">
      <alignment vertical="top" wrapText="1"/>
    </xf>
    <xf numFmtId="0" fontId="0" fillId="0" borderId="49" xfId="0" applyNumberFormat="1" applyFont="1" applyFill="1" applyBorder="1" applyAlignment="1">
      <alignment vertical="top" wrapText="1"/>
    </xf>
    <xf numFmtId="0" fontId="0" fillId="0" borderId="9" xfId="0" applyNumberFormat="1" applyFont="1" applyFill="1" applyBorder="1" applyAlignment="1">
      <alignment vertical="top" wrapText="1"/>
    </xf>
    <xf numFmtId="0" fontId="0" fillId="0" borderId="21" xfId="0" applyNumberFormat="1" applyFont="1" applyFill="1" applyBorder="1" applyAlignment="1">
      <alignment vertical="top" wrapText="1"/>
    </xf>
    <xf numFmtId="0" fontId="0" fillId="0" borderId="69" xfId="0" applyNumberFormat="1" applyFont="1" applyFill="1" applyBorder="1" applyAlignment="1">
      <alignment vertical="top" wrapText="1"/>
    </xf>
  </cellXfs>
  <cellStyles count="49">
    <cellStyle name="Comma" xfId="1" builtinId="3"/>
    <cellStyle name="Comma 12" xfId="2"/>
    <cellStyle name="Comma 16" xfId="3"/>
    <cellStyle name="Comma 18" xfId="47"/>
    <cellStyle name="Comma 2" xfId="4"/>
    <cellStyle name="Comma 2 124" xfId="5"/>
    <cellStyle name="Comma 2 124 2" xfId="6"/>
    <cellStyle name="Comma 2 124 3" xfId="45"/>
    <cellStyle name="Comma 2 3" xfId="7"/>
    <cellStyle name="Comma 2 3 2" xfId="8"/>
    <cellStyle name="Comma 2 3 3" xfId="44"/>
    <cellStyle name="Comma 2 4" xfId="9"/>
    <cellStyle name="Comma 3" xfId="10"/>
    <cellStyle name="Comma 3 101" xfId="11"/>
    <cellStyle name="Comma 3 101 2" xfId="46"/>
    <cellStyle name="Comma 3 2" xfId="12"/>
    <cellStyle name="Comma 4" xfId="41"/>
    <cellStyle name="Indian Comma" xfId="13"/>
    <cellStyle name="Indian Comma 10" xfId="14"/>
    <cellStyle name="Normal" xfId="0" builtinId="0"/>
    <cellStyle name="Normal 12 3" xfId="15"/>
    <cellStyle name="Normal 13" xfId="36"/>
    <cellStyle name="Normal 17" xfId="16"/>
    <cellStyle name="Normal 2" xfId="17"/>
    <cellStyle name="Normal 2 2" xfId="18"/>
    <cellStyle name="Normal 2 2 2 2 2 2 2" xfId="19"/>
    <cellStyle name="Normal 23" xfId="20"/>
    <cellStyle name="Normal 3" xfId="21"/>
    <cellStyle name="Normal 3 144" xfId="22"/>
    <cellStyle name="Normal 3 144 2" xfId="23"/>
    <cellStyle name="Normal 3 144 3" xfId="42"/>
    <cellStyle name="Normal 3 2" xfId="24"/>
    <cellStyle name="Normal 4" xfId="37"/>
    <cellStyle name="Normal 5" xfId="25"/>
    <cellStyle name="Normal 5 2" xfId="26"/>
    <cellStyle name="Normal 5 3" xfId="39"/>
    <cellStyle name="Normal 6" xfId="27"/>
    <cellStyle name="Normal 6 2" xfId="28"/>
    <cellStyle name="Normal 7" xfId="29"/>
    <cellStyle name="Normal 8" xfId="30"/>
    <cellStyle name="Normal 8 2" xfId="31"/>
    <cellStyle name="Normal 8 3" xfId="40"/>
    <cellStyle name="Normal_January 2010" xfId="32"/>
    <cellStyle name="Normal_tables-oct" xfId="33"/>
    <cellStyle name="Normal_tables-oct 3" xfId="34"/>
    <cellStyle name="Normal_tables-oct 4" xfId="38"/>
    <cellStyle name="Percent" xfId="48" builtinId="5"/>
    <cellStyle name="Percent 2" xfId="35"/>
    <cellStyle name="Percent 3"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8"/>
  <sheetViews>
    <sheetView zoomScaleNormal="100" workbookViewId="0">
      <selection activeCell="A8" sqref="A8"/>
    </sheetView>
  </sheetViews>
  <sheetFormatPr defaultRowHeight="15.75"/>
  <cols>
    <col min="1" max="1" width="109.85546875" style="168" customWidth="1"/>
    <col min="2" max="2" width="4.5703125" bestFit="1" customWidth="1"/>
  </cols>
  <sheetData>
    <row r="1" spans="1:1" ht="15.75" customHeight="1">
      <c r="A1" s="166" t="s">
        <v>734</v>
      </c>
    </row>
    <row r="2" spans="1:1" s="1" customFormat="1" ht="18.75" customHeight="1">
      <c r="A2" s="384" t="s">
        <v>764</v>
      </c>
    </row>
    <row r="3" spans="1:1" s="1" customFormat="1" ht="18" customHeight="1">
      <c r="A3" s="385" t="s">
        <v>0</v>
      </c>
    </row>
    <row r="4" spans="1:1" s="1" customFormat="1" ht="18" customHeight="1">
      <c r="A4" s="385" t="s">
        <v>1188</v>
      </c>
    </row>
    <row r="5" spans="1:1" s="1" customFormat="1" ht="18" customHeight="1">
      <c r="A5" s="385" t="s">
        <v>1189</v>
      </c>
    </row>
    <row r="6" spans="1:1" s="1" customFormat="1" ht="18" customHeight="1">
      <c r="A6" s="385" t="s">
        <v>735</v>
      </c>
    </row>
    <row r="7" spans="1:1" s="1" customFormat="1" ht="18" customHeight="1">
      <c r="A7" s="385" t="s">
        <v>796</v>
      </c>
    </row>
    <row r="8" spans="1:1" s="1" customFormat="1" ht="18" customHeight="1">
      <c r="A8" s="385" t="s">
        <v>869</v>
      </c>
    </row>
    <row r="9" spans="1:1" s="1" customFormat="1" ht="18" customHeight="1">
      <c r="A9" s="385" t="s">
        <v>1129</v>
      </c>
    </row>
    <row r="10" spans="1:1" s="1" customFormat="1" ht="18" customHeight="1">
      <c r="A10" s="385" t="s">
        <v>736</v>
      </c>
    </row>
    <row r="11" spans="1:1" s="1" customFormat="1" ht="18" customHeight="1">
      <c r="A11" s="385" t="s">
        <v>737</v>
      </c>
    </row>
    <row r="12" spans="1:1" s="1" customFormat="1" ht="18" customHeight="1">
      <c r="A12" s="385" t="s">
        <v>738</v>
      </c>
    </row>
    <row r="13" spans="1:1" s="1" customFormat="1" ht="18" customHeight="1">
      <c r="A13" s="385" t="s">
        <v>2</v>
      </c>
    </row>
    <row r="14" spans="1:1" s="1" customFormat="1" ht="18" customHeight="1">
      <c r="A14" s="385" t="s">
        <v>3</v>
      </c>
    </row>
    <row r="15" spans="1:1" s="1" customFormat="1" ht="18" customHeight="1">
      <c r="A15" s="385" t="s">
        <v>4</v>
      </c>
    </row>
    <row r="16" spans="1:1" s="1" customFormat="1" ht="18" customHeight="1">
      <c r="A16" s="385" t="s">
        <v>5</v>
      </c>
    </row>
    <row r="17" spans="1:1" s="1" customFormat="1" ht="18" customHeight="1">
      <c r="A17" s="385" t="s">
        <v>739</v>
      </c>
    </row>
    <row r="18" spans="1:1" s="1" customFormat="1" ht="18" customHeight="1">
      <c r="A18" s="385" t="s">
        <v>1011</v>
      </c>
    </row>
    <row r="19" spans="1:1" s="1" customFormat="1" ht="18" customHeight="1">
      <c r="A19" s="385" t="s">
        <v>740</v>
      </c>
    </row>
    <row r="20" spans="1:1" s="1" customFormat="1" ht="18" customHeight="1">
      <c r="A20" s="385" t="s">
        <v>6</v>
      </c>
    </row>
    <row r="21" spans="1:1" s="1" customFormat="1" ht="18" customHeight="1">
      <c r="A21" s="385" t="s">
        <v>7</v>
      </c>
    </row>
    <row r="22" spans="1:1" s="1" customFormat="1" ht="18" customHeight="1">
      <c r="A22" s="385" t="s">
        <v>8</v>
      </c>
    </row>
    <row r="23" spans="1:1" s="1" customFormat="1" ht="18" customHeight="1">
      <c r="A23" s="385" t="s">
        <v>9</v>
      </c>
    </row>
    <row r="24" spans="1:1" s="1" customFormat="1" ht="18" customHeight="1">
      <c r="A24" s="385" t="s">
        <v>10</v>
      </c>
    </row>
    <row r="25" spans="1:1" s="1" customFormat="1" ht="18" customHeight="1">
      <c r="A25" s="385" t="s">
        <v>11</v>
      </c>
    </row>
    <row r="26" spans="1:1" s="1" customFormat="1" ht="18" customHeight="1">
      <c r="A26" s="385" t="s">
        <v>12</v>
      </c>
    </row>
    <row r="27" spans="1:1" s="1" customFormat="1" ht="18" customHeight="1">
      <c r="A27" s="385" t="s">
        <v>1190</v>
      </c>
    </row>
    <row r="28" spans="1:1" s="1" customFormat="1" ht="18" customHeight="1">
      <c r="A28" s="385" t="s">
        <v>1191</v>
      </c>
    </row>
    <row r="29" spans="1:1" s="1" customFormat="1" ht="18" customHeight="1">
      <c r="A29" s="385" t="s">
        <v>1192</v>
      </c>
    </row>
    <row r="30" spans="1:1" s="1" customFormat="1" ht="18" customHeight="1">
      <c r="A30" s="385" t="s">
        <v>13</v>
      </c>
    </row>
    <row r="31" spans="1:1" s="1" customFormat="1" ht="18" customHeight="1">
      <c r="A31" s="385" t="s">
        <v>14</v>
      </c>
    </row>
    <row r="32" spans="1:1" s="1" customFormat="1" ht="18" customHeight="1">
      <c r="A32" s="385" t="s">
        <v>741</v>
      </c>
    </row>
    <row r="33" spans="1:1" s="1" customFormat="1" ht="18" customHeight="1">
      <c r="A33" s="385" t="s">
        <v>742</v>
      </c>
    </row>
    <row r="34" spans="1:1" s="1" customFormat="1" ht="18" customHeight="1">
      <c r="A34" s="385" t="s">
        <v>17</v>
      </c>
    </row>
    <row r="35" spans="1:1" s="1" customFormat="1" ht="18" customHeight="1">
      <c r="A35" s="385" t="s">
        <v>18</v>
      </c>
    </row>
    <row r="36" spans="1:1" s="1" customFormat="1" ht="18" customHeight="1">
      <c r="A36" s="385" t="s">
        <v>19</v>
      </c>
    </row>
    <row r="37" spans="1:1" s="1" customFormat="1" ht="18" customHeight="1">
      <c r="A37" s="385" t="s">
        <v>20</v>
      </c>
    </row>
    <row r="38" spans="1:1" s="1" customFormat="1" ht="18" customHeight="1">
      <c r="A38" s="385" t="s">
        <v>291</v>
      </c>
    </row>
    <row r="39" spans="1:1" s="1" customFormat="1" ht="18" customHeight="1">
      <c r="A39" s="385" t="s">
        <v>743</v>
      </c>
    </row>
    <row r="40" spans="1:1" s="1" customFormat="1" ht="18" customHeight="1">
      <c r="A40" s="385" t="s">
        <v>21</v>
      </c>
    </row>
    <row r="41" spans="1:1" s="1" customFormat="1" ht="18" customHeight="1">
      <c r="A41" s="385" t="s">
        <v>22</v>
      </c>
    </row>
    <row r="42" spans="1:1" s="1" customFormat="1" ht="18" customHeight="1">
      <c r="A42" s="385" t="s">
        <v>23</v>
      </c>
    </row>
    <row r="43" spans="1:1" s="1" customFormat="1" ht="18" customHeight="1">
      <c r="A43" s="385" t="s">
        <v>24</v>
      </c>
    </row>
    <row r="44" spans="1:1" s="1" customFormat="1" ht="18" customHeight="1">
      <c r="A44" s="385" t="s">
        <v>25</v>
      </c>
    </row>
    <row r="45" spans="1:1" s="1" customFormat="1" ht="18" customHeight="1">
      <c r="A45" s="385" t="s">
        <v>26</v>
      </c>
    </row>
    <row r="46" spans="1:1" s="1" customFormat="1" ht="18" customHeight="1">
      <c r="A46" s="385" t="s">
        <v>27</v>
      </c>
    </row>
    <row r="47" spans="1:1" s="1" customFormat="1" ht="18" customHeight="1">
      <c r="A47" s="385" t="s">
        <v>744</v>
      </c>
    </row>
    <row r="48" spans="1:1" s="1" customFormat="1" ht="18" customHeight="1">
      <c r="A48" s="385" t="s">
        <v>28</v>
      </c>
    </row>
    <row r="49" spans="1:1" s="1" customFormat="1" ht="18" customHeight="1">
      <c r="A49" s="385" t="s">
        <v>745</v>
      </c>
    </row>
    <row r="50" spans="1:1" s="1" customFormat="1" ht="18" customHeight="1">
      <c r="A50" s="385" t="s">
        <v>30</v>
      </c>
    </row>
    <row r="51" spans="1:1" s="1" customFormat="1" ht="18" customHeight="1">
      <c r="A51" s="385" t="s">
        <v>746</v>
      </c>
    </row>
    <row r="52" spans="1:1" s="1" customFormat="1" ht="18" customHeight="1">
      <c r="A52" s="385" t="s">
        <v>747</v>
      </c>
    </row>
    <row r="53" spans="1:1" s="1" customFormat="1" ht="18" customHeight="1">
      <c r="A53" s="385" t="s">
        <v>748</v>
      </c>
    </row>
    <row r="54" spans="1:1" s="1" customFormat="1" ht="18" customHeight="1">
      <c r="A54" s="385" t="s">
        <v>31</v>
      </c>
    </row>
    <row r="55" spans="1:1" s="1" customFormat="1" ht="18" customHeight="1">
      <c r="A55" s="385" t="s">
        <v>749</v>
      </c>
    </row>
    <row r="56" spans="1:1" s="1" customFormat="1" ht="18" customHeight="1">
      <c r="A56" s="385" t="s">
        <v>32</v>
      </c>
    </row>
    <row r="57" spans="1:1" s="1" customFormat="1" ht="18" customHeight="1">
      <c r="A57" s="385" t="s">
        <v>750</v>
      </c>
    </row>
    <row r="58" spans="1:1" s="1" customFormat="1" ht="18" customHeight="1">
      <c r="A58" s="385" t="s">
        <v>33</v>
      </c>
    </row>
    <row r="59" spans="1:1" s="1" customFormat="1" ht="18" customHeight="1">
      <c r="A59" s="385" t="s">
        <v>870</v>
      </c>
    </row>
    <row r="60" spans="1:1" s="1" customFormat="1" ht="18" customHeight="1">
      <c r="A60" s="385" t="s">
        <v>871</v>
      </c>
    </row>
    <row r="61" spans="1:1" s="1" customFormat="1" ht="18" customHeight="1">
      <c r="A61" s="385" t="s">
        <v>872</v>
      </c>
    </row>
    <row r="62" spans="1:1" s="1" customFormat="1" ht="18" customHeight="1">
      <c r="A62" s="385" t="s">
        <v>873</v>
      </c>
    </row>
    <row r="63" spans="1:1" s="1" customFormat="1" ht="18" customHeight="1">
      <c r="A63" s="385" t="s">
        <v>812</v>
      </c>
    </row>
    <row r="64" spans="1:1" s="1" customFormat="1" ht="18" customHeight="1">
      <c r="A64" s="385" t="s">
        <v>874</v>
      </c>
    </row>
    <row r="65" spans="1:1" s="1" customFormat="1" ht="18" customHeight="1">
      <c r="A65" s="385" t="s">
        <v>813</v>
      </c>
    </row>
    <row r="66" spans="1:1" s="1" customFormat="1" ht="18" customHeight="1">
      <c r="A66" s="385" t="s">
        <v>1193</v>
      </c>
    </row>
    <row r="67" spans="1:1" s="1" customFormat="1" ht="18" customHeight="1">
      <c r="A67" s="385" t="s">
        <v>875</v>
      </c>
    </row>
    <row r="68" spans="1:1" s="1" customFormat="1" ht="18" customHeight="1">
      <c r="A68" s="385" t="s">
        <v>876</v>
      </c>
    </row>
    <row r="69" spans="1:1" s="1" customFormat="1" ht="18" customHeight="1">
      <c r="A69" s="385" t="s">
        <v>877</v>
      </c>
    </row>
    <row r="70" spans="1:1" s="1" customFormat="1" ht="18" customHeight="1">
      <c r="A70" s="385" t="s">
        <v>878</v>
      </c>
    </row>
    <row r="71" spans="1:1" s="1" customFormat="1" ht="18" customHeight="1">
      <c r="A71" s="385" t="s">
        <v>879</v>
      </c>
    </row>
    <row r="72" spans="1:1" s="1" customFormat="1" ht="18" customHeight="1">
      <c r="A72" s="385" t="s">
        <v>880</v>
      </c>
    </row>
    <row r="73" spans="1:1" s="1" customFormat="1" ht="18" customHeight="1">
      <c r="A73" s="385" t="s">
        <v>881</v>
      </c>
    </row>
    <row r="74" spans="1:1" s="1" customFormat="1" ht="18" customHeight="1">
      <c r="A74" s="385" t="s">
        <v>882</v>
      </c>
    </row>
    <row r="75" spans="1:1" s="1" customFormat="1" ht="18" customHeight="1">
      <c r="A75" s="385" t="s">
        <v>883</v>
      </c>
    </row>
    <row r="76" spans="1:1" s="1" customFormat="1" ht="18" customHeight="1">
      <c r="A76" s="385" t="s">
        <v>884</v>
      </c>
    </row>
    <row r="77" spans="1:1" s="1" customFormat="1" ht="18" customHeight="1">
      <c r="A77" s="385" t="s">
        <v>885</v>
      </c>
    </row>
    <row r="78" spans="1:1" s="1" customFormat="1" ht="28.35" customHeight="1">
      <c r="A78" s="385" t="s">
        <v>886</v>
      </c>
    </row>
  </sheetData>
  <printOptions horizontalCentered="1"/>
  <pageMargins left="0.78431372549019618" right="0.78431372549019618" top="0.98039215686274517" bottom="0.98039215686274517" header="0.50980392156862753" footer="0.50980392156862753"/>
  <pageSetup paperSize="9" scale="51"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Normal="100" workbookViewId="0">
      <selection activeCell="F12" sqref="F12"/>
    </sheetView>
  </sheetViews>
  <sheetFormatPr defaultColWidth="8.7109375" defaultRowHeight="15"/>
  <cols>
    <col min="1" max="1" width="14.5703125" style="16" bestFit="1" customWidth="1"/>
    <col min="2" max="2" width="12.140625" style="16" bestFit="1" customWidth="1"/>
    <col min="3" max="3" width="9.42578125" style="16" bestFit="1" customWidth="1"/>
    <col min="4" max="4" width="12.140625" style="16" bestFit="1" customWidth="1"/>
    <col min="5" max="5" width="9.5703125" style="16" bestFit="1" customWidth="1"/>
    <col min="6" max="6" width="12.140625" style="16" bestFit="1" customWidth="1"/>
    <col min="7" max="7" width="8.42578125" style="16" bestFit="1" customWidth="1"/>
    <col min="8" max="8" width="12.140625" style="16" bestFit="1" customWidth="1"/>
    <col min="9" max="9" width="8.85546875" style="16" bestFit="1" customWidth="1"/>
    <col min="10" max="10" width="12.140625" style="16" bestFit="1" customWidth="1"/>
    <col min="11" max="11" width="8.42578125" style="16" bestFit="1" customWidth="1"/>
    <col min="12" max="12" width="12.140625" style="16" bestFit="1" customWidth="1"/>
    <col min="13" max="13" width="8.42578125" style="16" bestFit="1" customWidth="1"/>
    <col min="14" max="14" width="12.140625" style="16" customWidth="1"/>
    <col min="15" max="15" width="14" style="16" customWidth="1"/>
    <col min="16" max="16384" width="8.7109375" style="16"/>
  </cols>
  <sheetData>
    <row r="1" spans="1:15" ht="15" customHeight="1">
      <c r="A1" s="1095" t="s">
        <v>738</v>
      </c>
      <c r="B1" s="1095"/>
      <c r="C1" s="1095"/>
      <c r="D1" s="1095"/>
      <c r="E1" s="1095"/>
      <c r="F1" s="1095"/>
      <c r="G1" s="1095"/>
      <c r="H1" s="1095"/>
      <c r="I1" s="1095"/>
      <c r="J1" s="1095"/>
      <c r="K1" s="1095"/>
      <c r="L1" s="1095"/>
      <c r="M1" s="1095"/>
      <c r="N1" s="1095"/>
    </row>
    <row r="2" spans="1:15" s="34" customFormat="1" ht="27" customHeight="1">
      <c r="A2" s="1037" t="s">
        <v>84</v>
      </c>
      <c r="B2" s="1103" t="s">
        <v>87</v>
      </c>
      <c r="C2" s="1104"/>
      <c r="D2" s="1103" t="s">
        <v>122</v>
      </c>
      <c r="E2" s="1104"/>
      <c r="F2" s="1103" t="s">
        <v>123</v>
      </c>
      <c r="G2" s="1104"/>
      <c r="H2" s="1103" t="s">
        <v>124</v>
      </c>
      <c r="I2" s="1104"/>
      <c r="J2" s="1103" t="s">
        <v>125</v>
      </c>
      <c r="K2" s="1104"/>
      <c r="L2" s="1103" t="s">
        <v>491</v>
      </c>
      <c r="M2" s="1104"/>
      <c r="N2" s="1103" t="s">
        <v>490</v>
      </c>
      <c r="O2" s="1104"/>
    </row>
    <row r="3" spans="1:15" s="34" customFormat="1" ht="48" customHeight="1">
      <c r="A3" s="1039"/>
      <c r="B3" s="35" t="s">
        <v>108</v>
      </c>
      <c r="C3" s="35" t="s">
        <v>462</v>
      </c>
      <c r="D3" s="35" t="s">
        <v>108</v>
      </c>
      <c r="E3" s="35" t="s">
        <v>462</v>
      </c>
      <c r="F3" s="35" t="s">
        <v>108</v>
      </c>
      <c r="G3" s="35" t="s">
        <v>462</v>
      </c>
      <c r="H3" s="35" t="s">
        <v>108</v>
      </c>
      <c r="I3" s="35" t="s">
        <v>462</v>
      </c>
      <c r="J3" s="35" t="s">
        <v>108</v>
      </c>
      <c r="K3" s="35" t="s">
        <v>462</v>
      </c>
      <c r="L3" s="35" t="s">
        <v>108</v>
      </c>
      <c r="M3" s="35" t="s">
        <v>462</v>
      </c>
      <c r="N3" s="35" t="s">
        <v>108</v>
      </c>
      <c r="O3" s="35" t="s">
        <v>462</v>
      </c>
    </row>
    <row r="4" spans="1:15" s="137" customFormat="1">
      <c r="A4" s="159" t="s">
        <v>92</v>
      </c>
      <c r="B4" s="466">
        <f>D4+F4+H4+J4+L4+N4</f>
        <v>78</v>
      </c>
      <c r="C4" s="466">
        <f>E4+G4+I4+K4+M4+O4</f>
        <v>110118.34000000001</v>
      </c>
      <c r="D4" s="466">
        <v>14</v>
      </c>
      <c r="E4" s="466">
        <v>46.29</v>
      </c>
      <c r="F4" s="466">
        <v>6</v>
      </c>
      <c r="G4" s="466">
        <v>47.41</v>
      </c>
      <c r="H4" s="466">
        <v>12</v>
      </c>
      <c r="I4" s="466">
        <v>273.68</v>
      </c>
      <c r="J4" s="466">
        <v>4</v>
      </c>
      <c r="K4" s="466">
        <v>293.27999999999997</v>
      </c>
      <c r="L4" s="466">
        <v>14</v>
      </c>
      <c r="M4" s="466">
        <v>4076.55</v>
      </c>
      <c r="N4" s="466">
        <v>28</v>
      </c>
      <c r="O4" s="466">
        <v>105381.13</v>
      </c>
    </row>
    <row r="5" spans="1:15" s="468" customFormat="1">
      <c r="A5" s="159" t="s">
        <v>93</v>
      </c>
      <c r="B5" s="467">
        <f>SUM(B6:B17)</f>
        <v>164</v>
      </c>
      <c r="C5" s="467">
        <f t="shared" ref="C5:O5" si="0">SUM(C6:C17)</f>
        <v>138894.23061851499</v>
      </c>
      <c r="D5" s="467">
        <f t="shared" si="0"/>
        <v>33</v>
      </c>
      <c r="E5" s="467">
        <f t="shared" si="0"/>
        <v>115.68064</v>
      </c>
      <c r="F5" s="467">
        <f t="shared" si="0"/>
        <v>17</v>
      </c>
      <c r="G5" s="467">
        <f t="shared" si="0"/>
        <v>131.492176</v>
      </c>
      <c r="H5" s="467">
        <f t="shared" si="0"/>
        <v>49</v>
      </c>
      <c r="I5" s="467">
        <f t="shared" si="0"/>
        <v>1315.5560740849999</v>
      </c>
      <c r="J5" s="467">
        <f t="shared" si="0"/>
        <v>4</v>
      </c>
      <c r="K5" s="467">
        <f t="shared" si="0"/>
        <v>270.690584</v>
      </c>
      <c r="L5" s="467">
        <f t="shared" si="0"/>
        <v>14</v>
      </c>
      <c r="M5" s="467">
        <f t="shared" si="0"/>
        <v>3671.7905339999998</v>
      </c>
      <c r="N5" s="467">
        <f t="shared" si="0"/>
        <v>47</v>
      </c>
      <c r="O5" s="467">
        <f t="shared" si="0"/>
        <v>133389.67721999998</v>
      </c>
    </row>
    <row r="6" spans="1:15" s="34" customFormat="1">
      <c r="A6" s="160">
        <v>44287</v>
      </c>
      <c r="B6" s="161">
        <v>10</v>
      </c>
      <c r="C6" s="161">
        <v>3288.22</v>
      </c>
      <c r="D6" s="469">
        <v>3</v>
      </c>
      <c r="E6" s="469">
        <v>13.7088</v>
      </c>
      <c r="F6" s="469">
        <v>1</v>
      </c>
      <c r="G6" s="469">
        <v>9.8686399999999992</v>
      </c>
      <c r="H6" s="469">
        <v>2</v>
      </c>
      <c r="I6" s="469">
        <v>42.004800000000003</v>
      </c>
      <c r="J6" s="469">
        <v>1</v>
      </c>
      <c r="K6" s="469">
        <v>69.950584000000006</v>
      </c>
      <c r="L6" s="469">
        <v>2</v>
      </c>
      <c r="M6" s="469">
        <v>652.69747599999994</v>
      </c>
      <c r="N6" s="469">
        <v>1</v>
      </c>
      <c r="O6" s="469">
        <v>2499.9999407999999</v>
      </c>
    </row>
    <row r="7" spans="1:15" s="34" customFormat="1">
      <c r="A7" s="160">
        <v>44318</v>
      </c>
      <c r="B7" s="161">
        <v>2</v>
      </c>
      <c r="C7" s="161">
        <v>26.12</v>
      </c>
      <c r="D7" s="469">
        <v>1</v>
      </c>
      <c r="E7" s="469">
        <v>1.1160000000000001</v>
      </c>
      <c r="F7" s="469">
        <v>0</v>
      </c>
      <c r="G7" s="469">
        <v>0</v>
      </c>
      <c r="H7" s="469">
        <v>1</v>
      </c>
      <c r="I7" s="469">
        <v>24.999987999999998</v>
      </c>
      <c r="J7" s="469">
        <v>0</v>
      </c>
      <c r="K7" s="469">
        <v>0</v>
      </c>
      <c r="L7" s="469">
        <v>0</v>
      </c>
      <c r="M7" s="469">
        <v>0</v>
      </c>
      <c r="N7" s="469">
        <v>0</v>
      </c>
      <c r="O7" s="469">
        <v>0</v>
      </c>
    </row>
    <row r="8" spans="1:15" s="34" customFormat="1">
      <c r="A8" s="160">
        <v>44350</v>
      </c>
      <c r="B8" s="161">
        <v>10</v>
      </c>
      <c r="C8" s="161">
        <v>9549.92</v>
      </c>
      <c r="D8" s="469">
        <v>3</v>
      </c>
      <c r="E8" s="469">
        <v>13.600399999999999</v>
      </c>
      <c r="F8" s="469">
        <v>1</v>
      </c>
      <c r="G8" s="469">
        <v>9.75</v>
      </c>
      <c r="H8" s="469">
        <v>1</v>
      </c>
      <c r="I8" s="469">
        <v>49.098666630000004</v>
      </c>
      <c r="J8" s="469">
        <v>0</v>
      </c>
      <c r="K8" s="469">
        <v>0</v>
      </c>
      <c r="L8" s="469">
        <v>1</v>
      </c>
      <c r="M8" s="469">
        <v>355</v>
      </c>
      <c r="N8" s="469">
        <v>4</v>
      </c>
      <c r="O8" s="469">
        <v>9122.4669763000002</v>
      </c>
    </row>
    <row r="9" spans="1:15" s="34" customFormat="1">
      <c r="A9" s="160">
        <v>44381</v>
      </c>
      <c r="B9" s="161">
        <v>10</v>
      </c>
      <c r="C9" s="161">
        <v>13252.373738094999</v>
      </c>
      <c r="D9" s="470">
        <v>2</v>
      </c>
      <c r="E9" s="470">
        <v>6.22</v>
      </c>
      <c r="F9" s="470">
        <v>2</v>
      </c>
      <c r="G9" s="470">
        <v>13.08</v>
      </c>
      <c r="H9" s="469">
        <v>1</v>
      </c>
      <c r="I9" s="469">
        <v>49.122392895000004</v>
      </c>
      <c r="J9" s="469">
        <v>0</v>
      </c>
      <c r="K9" s="469">
        <v>0</v>
      </c>
      <c r="L9" s="469">
        <v>1</v>
      </c>
      <c r="M9" s="469">
        <v>500</v>
      </c>
      <c r="N9" s="469">
        <v>4</v>
      </c>
      <c r="O9" s="469">
        <v>12683.951345199999</v>
      </c>
    </row>
    <row r="10" spans="1:15" s="34" customFormat="1">
      <c r="A10" s="160">
        <v>44410</v>
      </c>
      <c r="B10" s="161">
        <v>15</v>
      </c>
      <c r="C10" s="161">
        <v>20546.150000000001</v>
      </c>
      <c r="D10" s="469">
        <v>1</v>
      </c>
      <c r="E10" s="469">
        <v>4.49</v>
      </c>
      <c r="F10" s="469">
        <v>2</v>
      </c>
      <c r="G10" s="469">
        <v>11.3672</v>
      </c>
      <c r="H10" s="469">
        <v>2</v>
      </c>
      <c r="I10" s="469">
        <v>43.198748000000002</v>
      </c>
      <c r="J10" s="469">
        <v>0</v>
      </c>
      <c r="K10" s="469">
        <v>0</v>
      </c>
      <c r="L10" s="469">
        <v>2</v>
      </c>
      <c r="M10" s="469">
        <v>562.62305800000001</v>
      </c>
      <c r="N10" s="469">
        <v>8</v>
      </c>
      <c r="O10" s="469">
        <v>19925.758957699996</v>
      </c>
    </row>
    <row r="11" spans="1:15" s="137" customFormat="1" ht="18" customHeight="1">
      <c r="A11" s="160">
        <v>44469</v>
      </c>
      <c r="B11" s="161">
        <v>12</v>
      </c>
      <c r="C11" s="161">
        <v>3968</v>
      </c>
      <c r="D11" s="161">
        <v>4</v>
      </c>
      <c r="E11" s="161">
        <v>14.21</v>
      </c>
      <c r="F11" s="469">
        <v>0</v>
      </c>
      <c r="G11" s="469">
        <v>0</v>
      </c>
      <c r="H11" s="161">
        <v>4</v>
      </c>
      <c r="I11" s="161">
        <v>105.67</v>
      </c>
      <c r="J11" s="469">
        <v>0</v>
      </c>
      <c r="K11" s="469">
        <v>0</v>
      </c>
      <c r="L11" s="469">
        <v>1</v>
      </c>
      <c r="M11" s="469">
        <v>101.64</v>
      </c>
      <c r="N11" s="161">
        <v>3</v>
      </c>
      <c r="O11" s="161">
        <v>3746.41</v>
      </c>
    </row>
    <row r="12" spans="1:15" s="34" customFormat="1" ht="18" customHeight="1">
      <c r="A12" s="182">
        <v>44473</v>
      </c>
      <c r="B12" s="161">
        <v>18</v>
      </c>
      <c r="C12" s="161">
        <v>3833.4826400000002</v>
      </c>
      <c r="D12" s="161">
        <v>3</v>
      </c>
      <c r="E12" s="161">
        <v>7.8854400000000009</v>
      </c>
      <c r="F12" s="469">
        <v>4</v>
      </c>
      <c r="G12" s="469">
        <v>26.61</v>
      </c>
      <c r="H12" s="161">
        <v>6</v>
      </c>
      <c r="I12" s="161">
        <v>135.43</v>
      </c>
      <c r="J12" s="469">
        <v>1</v>
      </c>
      <c r="K12" s="469">
        <v>99.99</v>
      </c>
      <c r="L12" s="161">
        <v>3</v>
      </c>
      <c r="M12" s="161">
        <v>795.31</v>
      </c>
      <c r="N12" s="161">
        <v>1</v>
      </c>
      <c r="O12" s="161">
        <v>2768.26</v>
      </c>
    </row>
    <row r="13" spans="1:15" s="34" customFormat="1" ht="18" customHeight="1">
      <c r="A13" s="160">
        <v>44501</v>
      </c>
      <c r="B13" s="161">
        <v>17</v>
      </c>
      <c r="C13" s="161">
        <v>57360</v>
      </c>
      <c r="D13" s="469">
        <v>0</v>
      </c>
      <c r="E13" s="469">
        <v>0</v>
      </c>
      <c r="F13" s="469">
        <v>0</v>
      </c>
      <c r="G13" s="469">
        <v>0</v>
      </c>
      <c r="H13" s="469">
        <v>5</v>
      </c>
      <c r="I13" s="469">
        <v>127</v>
      </c>
      <c r="J13" s="469">
        <v>1</v>
      </c>
      <c r="K13" s="469">
        <v>50</v>
      </c>
      <c r="L13" s="469">
        <v>1</v>
      </c>
      <c r="M13" s="469">
        <v>125.43</v>
      </c>
      <c r="N13" s="469">
        <v>10</v>
      </c>
      <c r="O13" s="469">
        <v>57057</v>
      </c>
    </row>
    <row r="14" spans="1:15" s="34" customFormat="1" ht="18" customHeight="1">
      <c r="A14" s="160">
        <v>44532</v>
      </c>
      <c r="B14" s="161">
        <v>30</v>
      </c>
      <c r="C14" s="161">
        <v>18258.216425860002</v>
      </c>
      <c r="D14" s="469">
        <v>5</v>
      </c>
      <c r="E14" s="469">
        <v>15.42</v>
      </c>
      <c r="F14" s="469">
        <v>3</v>
      </c>
      <c r="G14" s="469">
        <v>27.84</v>
      </c>
      <c r="H14" s="469">
        <v>7</v>
      </c>
      <c r="I14" s="469">
        <v>227.23</v>
      </c>
      <c r="J14" s="469">
        <v>0</v>
      </c>
      <c r="K14" s="469">
        <v>0</v>
      </c>
      <c r="L14" s="469">
        <v>3</v>
      </c>
      <c r="M14" s="469">
        <v>579.09</v>
      </c>
      <c r="N14" s="469">
        <v>12</v>
      </c>
      <c r="O14" s="469">
        <v>17408.64</v>
      </c>
    </row>
    <row r="15" spans="1:15" s="34" customFormat="1" ht="18" customHeight="1">
      <c r="A15" s="160">
        <v>44562</v>
      </c>
      <c r="B15" s="161">
        <v>11</v>
      </c>
      <c r="C15" s="161">
        <v>814.08781455999997</v>
      </c>
      <c r="D15" s="469">
        <v>4</v>
      </c>
      <c r="E15" s="469">
        <v>11.64</v>
      </c>
      <c r="F15" s="469">
        <v>2</v>
      </c>
      <c r="G15" s="469">
        <v>16.756336000000001</v>
      </c>
      <c r="H15" s="469">
        <v>4</v>
      </c>
      <c r="I15" s="469">
        <v>105.69147856000001</v>
      </c>
      <c r="J15" s="469">
        <v>0</v>
      </c>
      <c r="K15" s="469">
        <v>0</v>
      </c>
      <c r="L15" s="469">
        <v>0</v>
      </c>
      <c r="M15" s="469">
        <v>0</v>
      </c>
      <c r="N15" s="469">
        <v>1</v>
      </c>
      <c r="O15" s="469">
        <v>680</v>
      </c>
    </row>
    <row r="16" spans="1:15" s="34" customFormat="1" ht="18" customHeight="1">
      <c r="A16" s="160">
        <v>44593</v>
      </c>
      <c r="B16" s="161">
        <f>D16+F16+H16+J16+L16+N16</f>
        <v>13</v>
      </c>
      <c r="C16" s="161">
        <f>E16+G16+I16+K16+M16+O16</f>
        <v>6943.83</v>
      </c>
      <c r="D16" s="469">
        <v>3</v>
      </c>
      <c r="E16" s="469">
        <v>11.110000000000001</v>
      </c>
      <c r="F16" s="469">
        <v>0</v>
      </c>
      <c r="G16" s="469">
        <v>0</v>
      </c>
      <c r="H16" s="469">
        <v>7</v>
      </c>
      <c r="I16" s="469">
        <v>132.78</v>
      </c>
      <c r="J16" s="469">
        <v>1</v>
      </c>
      <c r="K16" s="469">
        <v>50.75</v>
      </c>
      <c r="L16" s="469">
        <v>0</v>
      </c>
      <c r="M16" s="469">
        <v>0</v>
      </c>
      <c r="N16" s="469">
        <v>2</v>
      </c>
      <c r="O16" s="469">
        <v>6749.19</v>
      </c>
    </row>
    <row r="17" spans="1:15" s="34" customFormat="1" ht="18" customHeight="1">
      <c r="A17" s="160">
        <v>44621</v>
      </c>
      <c r="B17" s="161">
        <v>16</v>
      </c>
      <c r="C17" s="161">
        <v>1053.83</v>
      </c>
      <c r="D17" s="469">
        <v>4</v>
      </c>
      <c r="E17" s="469">
        <v>16.28</v>
      </c>
      <c r="F17" s="469">
        <v>2</v>
      </c>
      <c r="G17" s="469">
        <v>16.22</v>
      </c>
      <c r="H17" s="469">
        <v>9</v>
      </c>
      <c r="I17" s="469">
        <v>273.33</v>
      </c>
      <c r="J17" s="469">
        <v>0</v>
      </c>
      <c r="K17" s="469">
        <v>0</v>
      </c>
      <c r="L17" s="469">
        <v>0</v>
      </c>
      <c r="M17" s="469">
        <v>0</v>
      </c>
      <c r="N17" s="469">
        <v>1</v>
      </c>
      <c r="O17" s="469">
        <v>748</v>
      </c>
    </row>
    <row r="18" spans="1:15" s="34" customFormat="1" ht="18.75" customHeight="1">
      <c r="A18" s="1102" t="s">
        <v>1196</v>
      </c>
      <c r="B18" s="1102"/>
      <c r="C18" s="1102"/>
    </row>
    <row r="19" spans="1:15" s="34" customFormat="1" ht="18" customHeight="1">
      <c r="A19" s="1015" t="s">
        <v>76</v>
      </c>
      <c r="B19" s="1015"/>
      <c r="C19" s="1015"/>
    </row>
    <row r="20" spans="1:15" s="34" customFormat="1" ht="28.35" customHeight="1"/>
    <row r="21" spans="1:15">
      <c r="B21" s="55"/>
      <c r="C21" s="55"/>
      <c r="D21" s="55"/>
      <c r="E21" s="55"/>
      <c r="F21" s="55"/>
      <c r="G21" s="55"/>
      <c r="H21" s="55"/>
      <c r="I21" s="55"/>
      <c r="J21" s="55"/>
      <c r="K21" s="55"/>
      <c r="L21" s="55"/>
      <c r="M21" s="55"/>
      <c r="N21" s="55"/>
      <c r="O21" s="55"/>
    </row>
    <row r="22" spans="1:15">
      <c r="B22" s="55"/>
      <c r="C22" s="55"/>
      <c r="D22" s="55"/>
      <c r="E22" s="55"/>
      <c r="F22" s="55"/>
      <c r="G22" s="55"/>
      <c r="H22" s="55"/>
      <c r="I22" s="55"/>
      <c r="J22" s="55"/>
      <c r="K22" s="55"/>
      <c r="L22" s="55"/>
      <c r="M22" s="55"/>
      <c r="N22" s="55"/>
      <c r="O22" s="55"/>
    </row>
    <row r="23" spans="1:15">
      <c r="B23" s="55"/>
      <c r="C23" s="55"/>
      <c r="D23" s="55"/>
      <c r="E23" s="55"/>
      <c r="F23" s="55"/>
      <c r="G23" s="55"/>
      <c r="H23" s="55"/>
      <c r="I23" s="55"/>
      <c r="J23" s="55"/>
      <c r="K23" s="55"/>
      <c r="L23" s="55"/>
      <c r="M23" s="55"/>
      <c r="N23" s="55"/>
      <c r="O23" s="55"/>
    </row>
  </sheetData>
  <mergeCells count="11">
    <mergeCell ref="A18:C18"/>
    <mergeCell ref="A19:C19"/>
    <mergeCell ref="A1:N1"/>
    <mergeCell ref="A2:A3"/>
    <mergeCell ref="B2:C2"/>
    <mergeCell ref="D2:E2"/>
    <mergeCell ref="F2:G2"/>
    <mergeCell ref="H2:I2"/>
    <mergeCell ref="J2:K2"/>
    <mergeCell ref="L2:M2"/>
    <mergeCell ref="N2:O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workbookViewId="0">
      <selection activeCell="F24" sqref="F24"/>
    </sheetView>
  </sheetViews>
  <sheetFormatPr defaultRowHeight="12.75"/>
  <cols>
    <col min="1" max="1" width="14.5703125" bestFit="1" customWidth="1"/>
    <col min="2" max="2" width="12.140625" bestFit="1" customWidth="1"/>
    <col min="3" max="3" width="15.5703125" bestFit="1" customWidth="1"/>
    <col min="4" max="4" width="12.140625" bestFit="1" customWidth="1"/>
    <col min="5" max="5" width="15.5703125" bestFit="1" customWidth="1"/>
    <col min="6" max="6" width="10.5703125" customWidth="1"/>
    <col min="7" max="7" width="11.42578125" customWidth="1"/>
    <col min="8" max="8" width="10" customWidth="1"/>
    <col min="9" max="9" width="12.140625" bestFit="1" customWidth="1"/>
    <col min="10" max="11" width="15.5703125" bestFit="1" customWidth="1"/>
    <col min="12" max="12" width="4.5703125" bestFit="1" customWidth="1"/>
  </cols>
  <sheetData>
    <row r="1" spans="1:11" ht="18.75" customHeight="1">
      <c r="A1" s="1095" t="s">
        <v>2</v>
      </c>
      <c r="B1" s="1095"/>
      <c r="C1" s="1095"/>
      <c r="D1" s="1095"/>
      <c r="E1" s="1095"/>
      <c r="F1" s="1095"/>
      <c r="G1" s="1095"/>
      <c r="H1" s="1095"/>
      <c r="I1" s="1095"/>
      <c r="J1" s="16"/>
      <c r="K1" s="16"/>
    </row>
    <row r="2" spans="1:11" s="1" customFormat="1" ht="18" customHeight="1">
      <c r="A2" s="1037" t="s">
        <v>84</v>
      </c>
      <c r="B2" s="1093" t="s">
        <v>126</v>
      </c>
      <c r="C2" s="1094"/>
      <c r="D2" s="1093" t="s">
        <v>127</v>
      </c>
      <c r="E2" s="1094"/>
      <c r="F2" s="1093" t="s">
        <v>128</v>
      </c>
      <c r="G2" s="1094"/>
      <c r="H2" s="1093" t="s">
        <v>129</v>
      </c>
      <c r="I2" s="1094"/>
      <c r="J2" s="1093" t="s">
        <v>87</v>
      </c>
      <c r="K2" s="1094"/>
    </row>
    <row r="3" spans="1:11" s="1" customFormat="1" ht="27" customHeight="1">
      <c r="A3" s="1039"/>
      <c r="B3" s="5" t="s">
        <v>108</v>
      </c>
      <c r="C3" s="5" t="s">
        <v>462</v>
      </c>
      <c r="D3" s="5" t="s">
        <v>108</v>
      </c>
      <c r="E3" s="5" t="s">
        <v>462</v>
      </c>
      <c r="F3" s="5" t="s">
        <v>108</v>
      </c>
      <c r="G3" s="5" t="s">
        <v>462</v>
      </c>
      <c r="H3" s="5" t="s">
        <v>108</v>
      </c>
      <c r="I3" s="5" t="s">
        <v>462</v>
      </c>
      <c r="J3" s="17" t="s">
        <v>108</v>
      </c>
      <c r="K3" s="5" t="s">
        <v>462</v>
      </c>
    </row>
    <row r="4" spans="1:11" s="1" customFormat="1" ht="18" customHeight="1">
      <c r="A4" s="23" t="s">
        <v>92</v>
      </c>
      <c r="B4" s="24">
        <v>0</v>
      </c>
      <c r="C4" s="25">
        <v>0</v>
      </c>
      <c r="D4" s="24">
        <v>0</v>
      </c>
      <c r="E4" s="25">
        <v>0</v>
      </c>
      <c r="F4" s="26">
        <v>0</v>
      </c>
      <c r="G4" s="26">
        <v>0</v>
      </c>
      <c r="H4" s="24">
        <v>31</v>
      </c>
      <c r="I4" s="25">
        <v>78738</v>
      </c>
      <c r="J4" s="26">
        <v>31</v>
      </c>
      <c r="K4" s="25">
        <v>78738</v>
      </c>
    </row>
    <row r="5" spans="1:11" s="1" customFormat="1" ht="18" customHeight="1">
      <c r="A5" s="23" t="s">
        <v>93</v>
      </c>
      <c r="B5" s="24">
        <v>0</v>
      </c>
      <c r="C5" s="25">
        <v>0</v>
      </c>
      <c r="D5" s="24">
        <v>0</v>
      </c>
      <c r="E5" s="25">
        <v>0</v>
      </c>
      <c r="F5" s="26">
        <v>0</v>
      </c>
      <c r="G5" s="26">
        <v>0</v>
      </c>
      <c r="H5" s="24">
        <f>SUM(H6:H17)</f>
        <v>29</v>
      </c>
      <c r="I5" s="24">
        <f t="shared" ref="I5:K5" si="0">SUM(I6:I17)</f>
        <v>31439.927873000001</v>
      </c>
      <c r="J5" s="24">
        <f t="shared" si="0"/>
        <v>29</v>
      </c>
      <c r="K5" s="24">
        <f t="shared" si="0"/>
        <v>31439.927873000001</v>
      </c>
    </row>
    <row r="6" spans="1:11" s="1" customFormat="1" ht="18" customHeight="1">
      <c r="A6" s="19" t="s">
        <v>94</v>
      </c>
      <c r="B6" s="20">
        <v>0</v>
      </c>
      <c r="C6" s="21">
        <v>0</v>
      </c>
      <c r="D6" s="20">
        <v>0</v>
      </c>
      <c r="E6" s="21">
        <v>0</v>
      </c>
      <c r="F6" s="22">
        <v>0</v>
      </c>
      <c r="G6" s="22">
        <v>0</v>
      </c>
      <c r="H6" s="20">
        <v>3</v>
      </c>
      <c r="I6" s="21">
        <v>4010.04</v>
      </c>
      <c r="J6" s="22">
        <v>3</v>
      </c>
      <c r="K6" s="21">
        <v>4010.04</v>
      </c>
    </row>
    <row r="7" spans="1:11" s="1" customFormat="1" ht="18" customHeight="1">
      <c r="A7" s="19" t="s">
        <v>95</v>
      </c>
      <c r="B7" s="20">
        <v>0</v>
      </c>
      <c r="C7" s="21">
        <v>0</v>
      </c>
      <c r="D7" s="20">
        <v>0</v>
      </c>
      <c r="E7" s="21">
        <v>0</v>
      </c>
      <c r="F7" s="22">
        <v>0</v>
      </c>
      <c r="G7" s="22">
        <v>0</v>
      </c>
      <c r="H7" s="20">
        <v>3</v>
      </c>
      <c r="I7" s="21">
        <v>3847</v>
      </c>
      <c r="J7" s="22">
        <v>3</v>
      </c>
      <c r="K7" s="21">
        <v>3847</v>
      </c>
    </row>
    <row r="8" spans="1:11" s="1" customFormat="1" ht="18" customHeight="1">
      <c r="A8" s="19" t="s">
        <v>96</v>
      </c>
      <c r="B8" s="20">
        <v>0</v>
      </c>
      <c r="C8" s="21">
        <v>0</v>
      </c>
      <c r="D8" s="20">
        <v>0</v>
      </c>
      <c r="E8" s="21">
        <v>0</v>
      </c>
      <c r="F8" s="22">
        <v>0</v>
      </c>
      <c r="G8" s="22">
        <v>0</v>
      </c>
      <c r="H8" s="20">
        <v>4</v>
      </c>
      <c r="I8" s="21">
        <v>4449.9979759999997</v>
      </c>
      <c r="J8" s="22">
        <v>4</v>
      </c>
      <c r="K8" s="21">
        <v>4449.9979759999997</v>
      </c>
    </row>
    <row r="9" spans="1:11" s="1" customFormat="1" ht="18" customHeight="1">
      <c r="A9" s="19" t="s">
        <v>97</v>
      </c>
      <c r="B9" s="20">
        <v>0</v>
      </c>
      <c r="C9" s="21">
        <v>0</v>
      </c>
      <c r="D9" s="20">
        <v>0</v>
      </c>
      <c r="E9" s="21">
        <v>0</v>
      </c>
      <c r="F9" s="22">
        <v>0</v>
      </c>
      <c r="G9" s="22">
        <v>0</v>
      </c>
      <c r="H9" s="20">
        <v>3</v>
      </c>
      <c r="I9" s="21">
        <v>1683.699897</v>
      </c>
      <c r="J9" s="22">
        <v>3</v>
      </c>
      <c r="K9" s="21">
        <v>1683.699897</v>
      </c>
    </row>
    <row r="10" spans="1:11" s="1" customFormat="1" ht="18" customHeight="1">
      <c r="A10" s="19" t="s">
        <v>98</v>
      </c>
      <c r="B10" s="20">
        <v>0</v>
      </c>
      <c r="C10" s="21">
        <v>0</v>
      </c>
      <c r="D10" s="20">
        <v>0</v>
      </c>
      <c r="E10" s="21">
        <v>0</v>
      </c>
      <c r="F10" s="22">
        <v>0</v>
      </c>
      <c r="G10" s="22">
        <v>0</v>
      </c>
      <c r="H10" s="20">
        <v>2</v>
      </c>
      <c r="I10" s="21">
        <v>3199.98</v>
      </c>
      <c r="J10" s="22">
        <v>2</v>
      </c>
      <c r="K10" s="21">
        <v>3199.98</v>
      </c>
    </row>
    <row r="11" spans="1:11" s="1" customFormat="1" ht="18" customHeight="1">
      <c r="A11" s="19" t="s">
        <v>99</v>
      </c>
      <c r="B11" s="194">
        <v>0</v>
      </c>
      <c r="C11" s="104">
        <v>0</v>
      </c>
      <c r="D11" s="194">
        <v>0</v>
      </c>
      <c r="E11" s="104">
        <v>0</v>
      </c>
      <c r="F11" s="106">
        <v>0</v>
      </c>
      <c r="G11" s="106">
        <v>0</v>
      </c>
      <c r="H11" s="194">
        <v>2</v>
      </c>
      <c r="I11" s="104">
        <v>2685.53</v>
      </c>
      <c r="J11" s="106">
        <v>2</v>
      </c>
      <c r="K11" s="104">
        <v>2685.53</v>
      </c>
    </row>
    <row r="12" spans="1:11" s="1" customFormat="1" ht="18" customHeight="1">
      <c r="A12" s="256" t="s">
        <v>765</v>
      </c>
      <c r="B12" s="257">
        <v>0</v>
      </c>
      <c r="C12" s="196">
        <v>0</v>
      </c>
      <c r="D12" s="257">
        <v>0</v>
      </c>
      <c r="E12" s="196">
        <v>0</v>
      </c>
      <c r="F12" s="258">
        <v>0</v>
      </c>
      <c r="G12" s="258">
        <v>0</v>
      </c>
      <c r="H12" s="257">
        <v>3</v>
      </c>
      <c r="I12" s="196">
        <v>1210</v>
      </c>
      <c r="J12" s="258">
        <v>3</v>
      </c>
      <c r="K12" s="196">
        <v>1210</v>
      </c>
    </row>
    <row r="13" spans="1:11" s="1" customFormat="1" ht="18" customHeight="1">
      <c r="A13" s="108" t="s">
        <v>802</v>
      </c>
      <c r="B13" s="198">
        <v>0</v>
      </c>
      <c r="C13" s="51">
        <v>0</v>
      </c>
      <c r="D13" s="198">
        <v>0</v>
      </c>
      <c r="E13" s="51">
        <v>0</v>
      </c>
      <c r="F13" s="109">
        <v>0</v>
      </c>
      <c r="G13" s="109">
        <v>0</v>
      </c>
      <c r="H13" s="198">
        <v>3</v>
      </c>
      <c r="I13" s="51">
        <v>5617</v>
      </c>
      <c r="J13" s="109">
        <v>3</v>
      </c>
      <c r="K13" s="51">
        <v>5617</v>
      </c>
    </row>
    <row r="14" spans="1:11" s="1" customFormat="1" ht="18" customHeight="1">
      <c r="A14" s="108" t="s">
        <v>901</v>
      </c>
      <c r="B14" s="198">
        <v>0</v>
      </c>
      <c r="C14" s="51">
        <v>0</v>
      </c>
      <c r="D14" s="198">
        <v>0</v>
      </c>
      <c r="E14" s="51">
        <v>0</v>
      </c>
      <c r="F14" s="109">
        <v>0</v>
      </c>
      <c r="G14" s="109">
        <v>0</v>
      </c>
      <c r="H14" s="198">
        <v>2</v>
      </c>
      <c r="I14" s="51">
        <v>705.7</v>
      </c>
      <c r="J14" s="198">
        <v>2</v>
      </c>
      <c r="K14" s="51">
        <v>705.7</v>
      </c>
    </row>
    <row r="15" spans="1:11" s="1" customFormat="1" ht="18" customHeight="1">
      <c r="A15" s="108" t="s">
        <v>915</v>
      </c>
      <c r="B15" s="198">
        <v>0</v>
      </c>
      <c r="C15" s="51">
        <v>0</v>
      </c>
      <c r="D15" s="198">
        <v>0</v>
      </c>
      <c r="E15" s="51">
        <v>0</v>
      </c>
      <c r="F15" s="109">
        <v>0</v>
      </c>
      <c r="G15" s="109">
        <v>0</v>
      </c>
      <c r="H15" s="198">
        <v>0</v>
      </c>
      <c r="I15" s="51">
        <v>0</v>
      </c>
      <c r="J15" s="198">
        <v>0</v>
      </c>
      <c r="K15" s="51">
        <v>0</v>
      </c>
    </row>
    <row r="16" spans="1:11" s="1" customFormat="1" ht="18" customHeight="1">
      <c r="A16" s="108" t="s">
        <v>1134</v>
      </c>
      <c r="B16" s="198">
        <v>0</v>
      </c>
      <c r="C16" s="198">
        <v>0</v>
      </c>
      <c r="D16" s="198">
        <v>0</v>
      </c>
      <c r="E16" s="198">
        <v>0</v>
      </c>
      <c r="F16" s="198">
        <v>0</v>
      </c>
      <c r="G16" s="198">
        <v>0</v>
      </c>
      <c r="H16" s="198">
        <v>2</v>
      </c>
      <c r="I16" s="51">
        <v>1952.1</v>
      </c>
      <c r="J16" s="198">
        <v>2</v>
      </c>
      <c r="K16" s="51">
        <v>1952.1</v>
      </c>
    </row>
    <row r="17" spans="1:11" s="1" customFormat="1" ht="18" customHeight="1">
      <c r="A17" s="108" t="s">
        <v>1195</v>
      </c>
      <c r="B17" s="198">
        <v>0</v>
      </c>
      <c r="C17" s="198">
        <v>0</v>
      </c>
      <c r="D17" s="198">
        <v>0</v>
      </c>
      <c r="E17" s="198">
        <v>0</v>
      </c>
      <c r="F17" s="198">
        <v>0</v>
      </c>
      <c r="G17" s="198">
        <v>0</v>
      </c>
      <c r="H17" s="198">
        <v>2</v>
      </c>
      <c r="I17" s="51">
        <v>2078.88</v>
      </c>
      <c r="J17" s="198">
        <v>2</v>
      </c>
      <c r="K17" s="51">
        <v>2078.88</v>
      </c>
    </row>
    <row r="18" spans="1:11" s="33" customFormat="1" ht="30" customHeight="1">
      <c r="A18" s="1105" t="s">
        <v>492</v>
      </c>
      <c r="B18" s="1105"/>
      <c r="C18" s="1105"/>
      <c r="D18" s="1105"/>
      <c r="E18" s="1105"/>
      <c r="F18" s="1105"/>
      <c r="G18" s="1105"/>
      <c r="H18" s="1105"/>
      <c r="I18" s="1105"/>
    </row>
    <row r="19" spans="1:11" s="33" customFormat="1" ht="13.5" customHeight="1">
      <c r="A19" s="1106" t="s">
        <v>1196</v>
      </c>
      <c r="B19" s="1106"/>
      <c r="C19" s="1106"/>
      <c r="D19" s="1106"/>
      <c r="E19" s="1106"/>
      <c r="F19" s="1106"/>
      <c r="G19" s="1106"/>
      <c r="H19" s="1106"/>
      <c r="I19" s="1106"/>
    </row>
    <row r="20" spans="1:11" s="33" customFormat="1" ht="13.5" customHeight="1">
      <c r="A20" s="1106" t="s">
        <v>130</v>
      </c>
      <c r="B20" s="1106"/>
      <c r="C20" s="1106"/>
      <c r="D20" s="1106"/>
      <c r="E20" s="1106"/>
      <c r="F20" s="1106"/>
      <c r="G20" s="1106"/>
      <c r="H20" s="1106"/>
      <c r="I20" s="1106"/>
    </row>
    <row r="21" spans="1:11" s="1" customFormat="1" ht="24.6" customHeight="1"/>
    <row r="24" spans="1:11" ht="15.75">
      <c r="B24" s="31">
        <f>SUM(B6:B16)</f>
        <v>0</v>
      </c>
      <c r="F24" s="371"/>
    </row>
    <row r="25" spans="1:11" ht="15.75">
      <c r="F25" s="371"/>
    </row>
    <row r="26" spans="1:11">
      <c r="F26" s="31"/>
    </row>
  </sheetData>
  <mergeCells count="10">
    <mergeCell ref="J2:K2"/>
    <mergeCell ref="A18:I18"/>
    <mergeCell ref="A20:I20"/>
    <mergeCell ref="A19:I19"/>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selection activeCell="G28" sqref="G28"/>
    </sheetView>
  </sheetViews>
  <sheetFormatPr defaultRowHeight="12.75"/>
  <cols>
    <col min="1" max="1" width="14.5703125" bestFit="1" customWidth="1"/>
    <col min="2" max="2" width="14.7109375" customWidth="1"/>
    <col min="3" max="3" width="11" customWidth="1"/>
    <col min="4" max="4" width="14.5703125" bestFit="1" customWidth="1"/>
    <col min="5" max="5" width="15.5703125" bestFit="1" customWidth="1"/>
    <col min="6" max="6" width="14.5703125" bestFit="1" customWidth="1"/>
    <col min="7" max="7" width="15.5703125" bestFit="1" customWidth="1"/>
    <col min="8" max="8" width="14.5703125" bestFit="1" customWidth="1"/>
    <col min="9" max="11" width="15.5703125" bestFit="1" customWidth="1"/>
    <col min="12" max="12" width="5.5703125" bestFit="1" customWidth="1"/>
  </cols>
  <sheetData>
    <row r="1" spans="1:11" ht="14.25" customHeight="1">
      <c r="A1" s="1095" t="s">
        <v>3</v>
      </c>
      <c r="B1" s="1095"/>
      <c r="C1" s="1095"/>
      <c r="D1" s="1095"/>
      <c r="E1" s="1095"/>
      <c r="F1" s="1095"/>
      <c r="G1" s="1095"/>
      <c r="H1" s="1095"/>
      <c r="I1" s="1095"/>
      <c r="J1" s="16"/>
      <c r="K1" s="16"/>
    </row>
    <row r="2" spans="1:11" s="1" customFormat="1" ht="15.75" customHeight="1">
      <c r="A2" s="1037" t="s">
        <v>131</v>
      </c>
      <c r="B2" s="1093" t="s">
        <v>126</v>
      </c>
      <c r="C2" s="1094"/>
      <c r="D2" s="1093" t="s">
        <v>127</v>
      </c>
      <c r="E2" s="1094"/>
      <c r="F2" s="1093" t="s">
        <v>128</v>
      </c>
      <c r="G2" s="1094"/>
      <c r="H2" s="1093" t="s">
        <v>1131</v>
      </c>
      <c r="I2" s="1094"/>
      <c r="J2" s="1093" t="s">
        <v>87</v>
      </c>
      <c r="K2" s="1094"/>
    </row>
    <row r="3" spans="1:11" s="1" customFormat="1" ht="48.75" customHeight="1">
      <c r="A3" s="1039"/>
      <c r="B3" s="15" t="s">
        <v>108</v>
      </c>
      <c r="C3" s="15" t="s">
        <v>462</v>
      </c>
      <c r="D3" s="15" t="s">
        <v>108</v>
      </c>
      <c r="E3" s="15" t="s">
        <v>462</v>
      </c>
      <c r="F3" s="15" t="s">
        <v>108</v>
      </c>
      <c r="G3" s="15" t="s">
        <v>462</v>
      </c>
      <c r="H3" s="15" t="s">
        <v>108</v>
      </c>
      <c r="I3" s="15" t="s">
        <v>462</v>
      </c>
      <c r="J3" s="15" t="s">
        <v>108</v>
      </c>
      <c r="K3" s="15" t="s">
        <v>462</v>
      </c>
    </row>
    <row r="4" spans="1:11" s="1" customFormat="1" ht="15" customHeight="1">
      <c r="A4" s="29" t="s">
        <v>92</v>
      </c>
      <c r="B4" s="26">
        <v>104</v>
      </c>
      <c r="C4" s="30">
        <v>1020.19</v>
      </c>
      <c r="D4" s="26">
        <v>17</v>
      </c>
      <c r="E4" s="24">
        <v>174.74</v>
      </c>
      <c r="F4" s="26">
        <v>9</v>
      </c>
      <c r="G4" s="30">
        <v>79.510000000000005</v>
      </c>
      <c r="H4" s="26">
        <v>113</v>
      </c>
      <c r="I4" s="24">
        <v>39691.58</v>
      </c>
      <c r="J4" s="26">
        <v>234</v>
      </c>
      <c r="K4" s="30">
        <v>40939.53</v>
      </c>
    </row>
    <row r="5" spans="1:11" s="1" customFormat="1" ht="15" customHeight="1">
      <c r="A5" s="29" t="s">
        <v>93</v>
      </c>
      <c r="B5" s="30">
        <f>SUM(B6:B17)</f>
        <v>160</v>
      </c>
      <c r="C5" s="30">
        <f t="shared" ref="C5:K5" si="0">SUM(C6:C17)</f>
        <v>2732.29</v>
      </c>
      <c r="D5" s="30">
        <f t="shared" si="0"/>
        <v>30</v>
      </c>
      <c r="E5" s="30">
        <f t="shared" si="0"/>
        <v>258.94095600000003</v>
      </c>
      <c r="F5" s="30">
        <f t="shared" si="0"/>
        <v>2</v>
      </c>
      <c r="G5" s="30">
        <f t="shared" si="0"/>
        <v>2.7199999999999998</v>
      </c>
      <c r="H5" s="30">
        <f t="shared" si="0"/>
        <v>157</v>
      </c>
      <c r="I5" s="30">
        <f t="shared" si="0"/>
        <v>57692.590000000004</v>
      </c>
      <c r="J5" s="30">
        <f t="shared" si="0"/>
        <v>349</v>
      </c>
      <c r="K5" s="30">
        <f t="shared" si="0"/>
        <v>60695.439999999995</v>
      </c>
    </row>
    <row r="6" spans="1:11" s="1" customFormat="1" ht="15" customHeight="1">
      <c r="A6" s="27" t="s">
        <v>94</v>
      </c>
      <c r="B6" s="22">
        <v>11</v>
      </c>
      <c r="C6" s="28">
        <v>55</v>
      </c>
      <c r="D6" s="22">
        <v>7</v>
      </c>
      <c r="E6" s="20">
        <v>56</v>
      </c>
      <c r="F6" s="22">
        <v>0</v>
      </c>
      <c r="G6" s="28">
        <v>0</v>
      </c>
      <c r="H6" s="22">
        <v>12</v>
      </c>
      <c r="I6" s="20">
        <v>8999.14</v>
      </c>
      <c r="J6" s="22">
        <v>30</v>
      </c>
      <c r="K6" s="28">
        <v>9109.8799999999992</v>
      </c>
    </row>
    <row r="7" spans="1:11" s="1" customFormat="1" ht="15" customHeight="1">
      <c r="A7" s="27" t="s">
        <v>95</v>
      </c>
      <c r="B7" s="22">
        <v>15</v>
      </c>
      <c r="C7" s="28">
        <v>114.94</v>
      </c>
      <c r="D7" s="22">
        <v>4</v>
      </c>
      <c r="E7" s="20">
        <v>28.87</v>
      </c>
      <c r="F7" s="22">
        <v>0</v>
      </c>
      <c r="G7" s="28">
        <v>0</v>
      </c>
      <c r="H7" s="22">
        <v>19</v>
      </c>
      <c r="I7" s="20">
        <v>5452.67</v>
      </c>
      <c r="J7" s="22">
        <v>38</v>
      </c>
      <c r="K7" s="28">
        <v>5596.4800000000005</v>
      </c>
    </row>
    <row r="8" spans="1:11" s="1" customFormat="1" ht="15" customHeight="1">
      <c r="A8" s="27" t="s">
        <v>96</v>
      </c>
      <c r="B8" s="22">
        <v>17</v>
      </c>
      <c r="C8" s="28">
        <v>173.93</v>
      </c>
      <c r="D8" s="22">
        <v>3</v>
      </c>
      <c r="E8" s="20">
        <v>9.5600000000000004E-4</v>
      </c>
      <c r="F8" s="22">
        <v>0</v>
      </c>
      <c r="G8" s="28">
        <v>0</v>
      </c>
      <c r="H8" s="22">
        <v>8</v>
      </c>
      <c r="I8" s="20">
        <v>10468.469999999999</v>
      </c>
      <c r="J8" s="22">
        <v>28</v>
      </c>
      <c r="K8" s="28">
        <v>10651.96</v>
      </c>
    </row>
    <row r="9" spans="1:11" s="1" customFormat="1" ht="15" customHeight="1">
      <c r="A9" s="27" t="s">
        <v>97</v>
      </c>
      <c r="B9" s="22">
        <v>7</v>
      </c>
      <c r="C9" s="28">
        <v>104</v>
      </c>
      <c r="D9" s="22">
        <v>5</v>
      </c>
      <c r="E9" s="20">
        <v>34</v>
      </c>
      <c r="F9" s="22">
        <v>0</v>
      </c>
      <c r="G9" s="28">
        <v>0</v>
      </c>
      <c r="H9" s="22">
        <v>17</v>
      </c>
      <c r="I9" s="20">
        <v>6463.57</v>
      </c>
      <c r="J9" s="22">
        <v>29</v>
      </c>
      <c r="K9" s="28">
        <v>6601.2599999999993</v>
      </c>
    </row>
    <row r="10" spans="1:11" s="1" customFormat="1" ht="15" customHeight="1">
      <c r="A10" s="27" t="s">
        <v>98</v>
      </c>
      <c r="B10" s="22">
        <v>10</v>
      </c>
      <c r="C10" s="28">
        <v>220</v>
      </c>
      <c r="D10" s="22">
        <v>2</v>
      </c>
      <c r="E10" s="20">
        <v>4</v>
      </c>
      <c r="F10" s="22">
        <v>0</v>
      </c>
      <c r="G10" s="28">
        <v>0</v>
      </c>
      <c r="H10" s="22">
        <v>22</v>
      </c>
      <c r="I10" s="20">
        <v>2946.13</v>
      </c>
      <c r="J10" s="22">
        <v>34</v>
      </c>
      <c r="K10" s="28">
        <v>3169.84</v>
      </c>
    </row>
    <row r="11" spans="1:11" s="1" customFormat="1" ht="15" customHeight="1">
      <c r="A11" s="27" t="s">
        <v>99</v>
      </c>
      <c r="B11" s="22">
        <v>15</v>
      </c>
      <c r="C11" s="28">
        <v>675.56</v>
      </c>
      <c r="D11" s="22">
        <v>1</v>
      </c>
      <c r="E11" s="20">
        <v>16.8</v>
      </c>
      <c r="F11" s="22">
        <v>0</v>
      </c>
      <c r="G11" s="28">
        <v>0</v>
      </c>
      <c r="H11" s="22">
        <v>11</v>
      </c>
      <c r="I11" s="20">
        <v>5292.65</v>
      </c>
      <c r="J11" s="22">
        <v>27</v>
      </c>
      <c r="K11" s="28">
        <v>5985.01</v>
      </c>
    </row>
    <row r="12" spans="1:11" s="1" customFormat="1" ht="15" customHeight="1">
      <c r="A12" s="201" t="s">
        <v>765</v>
      </c>
      <c r="B12" s="171">
        <v>10</v>
      </c>
      <c r="C12" s="171">
        <v>297.44</v>
      </c>
      <c r="D12" s="171">
        <v>1</v>
      </c>
      <c r="E12" s="171">
        <v>10</v>
      </c>
      <c r="F12" s="171">
        <v>1</v>
      </c>
      <c r="G12" s="171">
        <v>1.92</v>
      </c>
      <c r="H12" s="171">
        <v>13</v>
      </c>
      <c r="I12" s="171">
        <v>1117.76</v>
      </c>
      <c r="J12" s="171">
        <v>25</v>
      </c>
      <c r="K12" s="171">
        <v>1427.12</v>
      </c>
    </row>
    <row r="13" spans="1:11" s="1" customFormat="1" ht="15" customHeight="1">
      <c r="A13" s="103" t="s">
        <v>802</v>
      </c>
      <c r="B13" s="403">
        <v>13</v>
      </c>
      <c r="C13" s="403">
        <v>240.16000000000003</v>
      </c>
      <c r="D13" s="403">
        <v>1</v>
      </c>
      <c r="E13" s="403">
        <v>4.4000000000000004</v>
      </c>
      <c r="F13" s="403">
        <v>0</v>
      </c>
      <c r="G13" s="403">
        <v>0</v>
      </c>
      <c r="H13" s="403">
        <v>8</v>
      </c>
      <c r="I13" s="403">
        <v>217.60999999999999</v>
      </c>
      <c r="J13" s="403">
        <v>22</v>
      </c>
      <c r="K13" s="403">
        <v>462.17000000000007</v>
      </c>
    </row>
    <row r="14" spans="1:11" s="1" customFormat="1" ht="15" customHeight="1">
      <c r="A14" s="111" t="s">
        <v>901</v>
      </c>
      <c r="B14" s="172">
        <v>15</v>
      </c>
      <c r="C14" s="172">
        <v>94</v>
      </c>
      <c r="D14" s="172">
        <v>3</v>
      </c>
      <c r="E14" s="172">
        <v>46.69</v>
      </c>
      <c r="F14" s="172">
        <v>0</v>
      </c>
      <c r="G14" s="172">
        <v>0</v>
      </c>
      <c r="H14" s="172">
        <v>15</v>
      </c>
      <c r="I14" s="172">
        <v>2517.44</v>
      </c>
      <c r="J14" s="172">
        <v>33</v>
      </c>
      <c r="K14" s="172">
        <v>2658.13</v>
      </c>
    </row>
    <row r="15" spans="1:11" s="1" customFormat="1" ht="15" customHeight="1">
      <c r="A15" s="111" t="s">
        <v>915</v>
      </c>
      <c r="B15" s="172">
        <v>11</v>
      </c>
      <c r="C15" s="172">
        <v>55.000000000000007</v>
      </c>
      <c r="D15" s="172">
        <v>0</v>
      </c>
      <c r="E15" s="172">
        <v>0</v>
      </c>
      <c r="F15" s="172">
        <v>1</v>
      </c>
      <c r="G15" s="172">
        <v>0.8</v>
      </c>
      <c r="H15" s="172">
        <v>10</v>
      </c>
      <c r="I15" s="172">
        <v>12874</v>
      </c>
      <c r="J15" s="172">
        <v>22</v>
      </c>
      <c r="K15" s="172">
        <v>12930.000000000002</v>
      </c>
    </row>
    <row r="16" spans="1:11" s="1" customFormat="1" ht="15" customHeight="1">
      <c r="A16" s="111" t="s">
        <v>1134</v>
      </c>
      <c r="B16" s="172">
        <v>14</v>
      </c>
      <c r="C16" s="172">
        <v>415.91</v>
      </c>
      <c r="D16" s="172">
        <v>1</v>
      </c>
      <c r="E16" s="172">
        <v>37.22</v>
      </c>
      <c r="F16" s="172">
        <v>0</v>
      </c>
      <c r="G16" s="172">
        <v>0</v>
      </c>
      <c r="H16" s="172">
        <v>8</v>
      </c>
      <c r="I16" s="172">
        <v>321.89</v>
      </c>
      <c r="J16" s="172">
        <v>23</v>
      </c>
      <c r="K16" s="172">
        <v>775.02</v>
      </c>
    </row>
    <row r="17" spans="1:12" s="1" customFormat="1" ht="15" customHeight="1">
      <c r="A17" s="111" t="s">
        <v>1195</v>
      </c>
      <c r="B17" s="172">
        <v>22</v>
      </c>
      <c r="C17" s="172">
        <v>286.35000000000002</v>
      </c>
      <c r="D17" s="172">
        <v>2</v>
      </c>
      <c r="E17" s="172">
        <v>20.96</v>
      </c>
      <c r="F17" s="172">
        <v>0</v>
      </c>
      <c r="G17" s="172">
        <v>0</v>
      </c>
      <c r="H17" s="172">
        <v>14</v>
      </c>
      <c r="I17" s="172">
        <v>1021.26</v>
      </c>
      <c r="J17" s="172">
        <v>38</v>
      </c>
      <c r="K17" s="172">
        <v>1328.57</v>
      </c>
    </row>
    <row r="18" spans="1:12" s="34" customFormat="1" ht="14.25" customHeight="1">
      <c r="A18" s="1107" t="s">
        <v>1196</v>
      </c>
      <c r="B18" s="1107"/>
      <c r="C18" s="1108"/>
    </row>
    <row r="19" spans="1:12" s="34" customFormat="1" ht="14.25" customHeight="1">
      <c r="A19" s="579" t="s">
        <v>1132</v>
      </c>
      <c r="B19" s="579"/>
      <c r="C19" s="580"/>
    </row>
    <row r="20" spans="1:12" s="34" customFormat="1" ht="13.5" customHeight="1">
      <c r="A20" s="1015" t="s">
        <v>130</v>
      </c>
      <c r="B20" s="1015"/>
    </row>
    <row r="21" spans="1:12" s="1" customFormat="1" ht="28.35" customHeight="1"/>
    <row r="22" spans="1:12">
      <c r="C22" s="509"/>
      <c r="D22" s="509"/>
      <c r="E22" s="509"/>
      <c r="F22" s="509"/>
      <c r="G22" s="509"/>
      <c r="H22" s="509"/>
      <c r="I22" s="509"/>
      <c r="J22" s="509"/>
      <c r="K22" s="509"/>
    </row>
    <row r="23" spans="1:12">
      <c r="C23" s="508"/>
      <c r="D23" s="508"/>
      <c r="E23" s="508"/>
      <c r="F23" s="508"/>
      <c r="G23" s="508"/>
      <c r="H23" s="508"/>
      <c r="I23" s="508"/>
      <c r="J23" s="508"/>
      <c r="K23" s="508"/>
    </row>
    <row r="24" spans="1:12" ht="15">
      <c r="G24" s="31"/>
      <c r="K24" s="60"/>
      <c r="L24" s="163"/>
    </row>
    <row r="25" spans="1:12" ht="15">
      <c r="H25" s="31"/>
      <c r="K25" s="60"/>
      <c r="L25" s="163"/>
    </row>
    <row r="26" spans="1:12">
      <c r="F26" s="163"/>
      <c r="G26" s="163"/>
    </row>
    <row r="28" spans="1:12">
      <c r="F28" s="163"/>
    </row>
  </sheetData>
  <mergeCells count="9">
    <mergeCell ref="J2:K2"/>
    <mergeCell ref="A20:B20"/>
    <mergeCell ref="A1:I1"/>
    <mergeCell ref="A2:A3"/>
    <mergeCell ref="B2:C2"/>
    <mergeCell ref="D2:E2"/>
    <mergeCell ref="F2:G2"/>
    <mergeCell ref="H2:I2"/>
    <mergeCell ref="A18:C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E23" sqref="E23"/>
    </sheetView>
  </sheetViews>
  <sheetFormatPr defaultColWidth="9.140625" defaultRowHeight="15"/>
  <cols>
    <col min="1" max="2" width="14.5703125" style="16" bestFit="1" customWidth="1"/>
    <col min="3" max="3" width="15.85546875" style="16" bestFit="1" customWidth="1"/>
    <col min="4" max="4" width="14.5703125" style="16" bestFit="1" customWidth="1"/>
    <col min="5" max="5" width="15.85546875" style="16" bestFit="1" customWidth="1"/>
    <col min="6" max="6" width="14.5703125" style="16" bestFit="1" customWidth="1"/>
    <col min="7" max="7" width="15.85546875" style="16" bestFit="1" customWidth="1"/>
    <col min="8" max="8" width="9.5703125" style="16" customWidth="1"/>
    <col min="9" max="9" width="15.85546875" style="16" bestFit="1" customWidth="1"/>
    <col min="10" max="10" width="4.5703125" style="16" bestFit="1" customWidth="1"/>
    <col min="11" max="16384" width="9.140625" style="16"/>
  </cols>
  <sheetData>
    <row r="1" spans="1:9" ht="15.75" customHeight="1">
      <c r="A1" s="1029" t="s">
        <v>4</v>
      </c>
      <c r="B1" s="1029"/>
      <c r="C1" s="1029"/>
      <c r="D1" s="1029"/>
      <c r="E1" s="1029"/>
      <c r="F1" s="1029"/>
      <c r="G1" s="1029"/>
      <c r="H1" s="1029"/>
      <c r="I1" s="1029"/>
    </row>
    <row r="2" spans="1:9" s="34" customFormat="1" ht="18" customHeight="1">
      <c r="A2" s="1109" t="s">
        <v>131</v>
      </c>
      <c r="B2" s="1043" t="s">
        <v>127</v>
      </c>
      <c r="C2" s="1044"/>
      <c r="D2" s="1043" t="s">
        <v>126</v>
      </c>
      <c r="E2" s="1044"/>
      <c r="F2" s="1043" t="s">
        <v>129</v>
      </c>
      <c r="G2" s="1044"/>
      <c r="H2" s="1043" t="s">
        <v>87</v>
      </c>
      <c r="I2" s="1044"/>
    </row>
    <row r="3" spans="1:9" s="34" customFormat="1" ht="27" customHeight="1">
      <c r="A3" s="1110"/>
      <c r="B3" s="35" t="s">
        <v>108</v>
      </c>
      <c r="C3" s="35" t="s">
        <v>757</v>
      </c>
      <c r="D3" s="35" t="s">
        <v>108</v>
      </c>
      <c r="E3" s="35" t="s">
        <v>757</v>
      </c>
      <c r="F3" s="35" t="s">
        <v>108</v>
      </c>
      <c r="G3" s="35" t="s">
        <v>757</v>
      </c>
      <c r="H3" s="35" t="s">
        <v>108</v>
      </c>
      <c r="I3" s="35" t="s">
        <v>757</v>
      </c>
    </row>
    <row r="4" spans="1:9" s="41" customFormat="1" ht="18" customHeight="1">
      <c r="A4" s="23" t="s">
        <v>92</v>
      </c>
      <c r="B4" s="39">
        <v>415</v>
      </c>
      <c r="C4" s="25">
        <v>222124.37</v>
      </c>
      <c r="D4" s="25">
        <v>1415</v>
      </c>
      <c r="E4" s="25">
        <v>275557.68</v>
      </c>
      <c r="F4" s="39">
        <v>165</v>
      </c>
      <c r="G4" s="25">
        <v>274157.92</v>
      </c>
      <c r="H4" s="25">
        <v>1995</v>
      </c>
      <c r="I4" s="264">
        <v>771839.98</v>
      </c>
    </row>
    <row r="5" spans="1:9" s="41" customFormat="1" ht="18" customHeight="1">
      <c r="A5" s="23" t="s">
        <v>93</v>
      </c>
      <c r="B5" s="25">
        <f>SUM(B6:B17)</f>
        <v>327</v>
      </c>
      <c r="C5" s="25">
        <f t="shared" ref="C5:I5" si="0">SUM(C6:C17)</f>
        <v>200017.08470000001</v>
      </c>
      <c r="D5" s="25">
        <f t="shared" si="0"/>
        <v>998</v>
      </c>
      <c r="E5" s="25">
        <f t="shared" si="0"/>
        <v>229126.88492840002</v>
      </c>
      <c r="F5" s="25">
        <f t="shared" si="0"/>
        <v>80</v>
      </c>
      <c r="G5" s="25">
        <f t="shared" si="0"/>
        <v>158894.26199999999</v>
      </c>
      <c r="H5" s="25">
        <f t="shared" si="0"/>
        <v>1405</v>
      </c>
      <c r="I5" s="25">
        <f t="shared" si="0"/>
        <v>588036.93162839999</v>
      </c>
    </row>
    <row r="6" spans="1:9" s="34" customFormat="1" ht="18" customHeight="1">
      <c r="A6" s="19" t="s">
        <v>94</v>
      </c>
      <c r="B6" s="36">
        <v>17</v>
      </c>
      <c r="C6" s="21">
        <v>8482.9500000000007</v>
      </c>
      <c r="D6" s="36">
        <v>59</v>
      </c>
      <c r="E6" s="21">
        <v>16857.16</v>
      </c>
      <c r="F6" s="36">
        <v>6</v>
      </c>
      <c r="G6" s="21">
        <v>6670</v>
      </c>
      <c r="H6" s="43">
        <v>82</v>
      </c>
      <c r="I6" s="21">
        <v>32010.11</v>
      </c>
    </row>
    <row r="7" spans="1:9" s="34" customFormat="1" ht="18" customHeight="1">
      <c r="A7" s="19" t="s">
        <v>95</v>
      </c>
      <c r="B7" s="36">
        <v>21</v>
      </c>
      <c r="C7" s="21">
        <v>7453.05</v>
      </c>
      <c r="D7" s="36">
        <v>86</v>
      </c>
      <c r="E7" s="21">
        <v>11539.14</v>
      </c>
      <c r="F7" s="36">
        <v>3</v>
      </c>
      <c r="G7" s="21">
        <v>2250</v>
      </c>
      <c r="H7" s="43">
        <v>110</v>
      </c>
      <c r="I7" s="21">
        <v>21242.19</v>
      </c>
    </row>
    <row r="8" spans="1:9" s="34" customFormat="1" ht="18" customHeight="1">
      <c r="A8" s="19" t="s">
        <v>96</v>
      </c>
      <c r="B8" s="36">
        <v>27</v>
      </c>
      <c r="C8" s="21">
        <v>12621.03</v>
      </c>
      <c r="D8" s="36">
        <v>73</v>
      </c>
      <c r="E8" s="21">
        <v>16211.17</v>
      </c>
      <c r="F8" s="36">
        <v>9</v>
      </c>
      <c r="G8" s="21">
        <v>13219</v>
      </c>
      <c r="H8" s="43">
        <v>109</v>
      </c>
      <c r="I8" s="21">
        <v>42051.199999999997</v>
      </c>
    </row>
    <row r="9" spans="1:9" s="34" customFormat="1" ht="18" customHeight="1">
      <c r="A9" s="19" t="s">
        <v>97</v>
      </c>
      <c r="B9" s="36">
        <v>21</v>
      </c>
      <c r="C9" s="21">
        <v>8631.3700000000008</v>
      </c>
      <c r="D9" s="36">
        <v>99</v>
      </c>
      <c r="E9" s="21">
        <v>13738.09</v>
      </c>
      <c r="F9" s="36">
        <v>9</v>
      </c>
      <c r="G9" s="21">
        <v>7711.4</v>
      </c>
      <c r="H9" s="43">
        <v>129</v>
      </c>
      <c r="I9" s="21">
        <v>30080.86</v>
      </c>
    </row>
    <row r="10" spans="1:9" s="34" customFormat="1" ht="18" customHeight="1">
      <c r="A10" s="170" t="s">
        <v>98</v>
      </c>
      <c r="B10" s="190">
        <v>23</v>
      </c>
      <c r="C10" s="104">
        <v>19255</v>
      </c>
      <c r="D10" s="190">
        <v>65</v>
      </c>
      <c r="E10" s="104">
        <v>22465.24</v>
      </c>
      <c r="F10" s="190">
        <v>4</v>
      </c>
      <c r="G10" s="104">
        <v>8128</v>
      </c>
      <c r="H10" s="191">
        <v>92</v>
      </c>
      <c r="I10" s="104">
        <v>49848.25</v>
      </c>
    </row>
    <row r="11" spans="1:9" s="34" customFormat="1" ht="18" customHeight="1">
      <c r="A11" s="108" t="s">
        <v>99</v>
      </c>
      <c r="B11" s="192">
        <v>33</v>
      </c>
      <c r="C11" s="51">
        <v>24619</v>
      </c>
      <c r="D11" s="192">
        <v>106</v>
      </c>
      <c r="E11" s="51">
        <v>24676</v>
      </c>
      <c r="F11" s="192">
        <v>10</v>
      </c>
      <c r="G11" s="51">
        <v>43433</v>
      </c>
      <c r="H11" s="192">
        <v>149</v>
      </c>
      <c r="I11" s="51">
        <v>92726.69</v>
      </c>
    </row>
    <row r="12" spans="1:9" s="34" customFormat="1" ht="18" customHeight="1">
      <c r="A12" s="108" t="s">
        <v>765</v>
      </c>
      <c r="B12" s="192">
        <v>22</v>
      </c>
      <c r="C12" s="51">
        <v>12783.451200000003</v>
      </c>
      <c r="D12" s="192">
        <v>60</v>
      </c>
      <c r="E12" s="51">
        <v>18708.134935599999</v>
      </c>
      <c r="F12" s="192">
        <v>8</v>
      </c>
      <c r="G12" s="51">
        <v>15353</v>
      </c>
      <c r="H12" s="192">
        <v>90</v>
      </c>
      <c r="I12" s="51">
        <v>46844.586135600002</v>
      </c>
    </row>
    <row r="13" spans="1:9" s="34" customFormat="1" ht="18" customHeight="1">
      <c r="A13" s="108" t="s">
        <v>802</v>
      </c>
      <c r="B13" s="192">
        <v>22</v>
      </c>
      <c r="C13" s="51">
        <v>16159.8</v>
      </c>
      <c r="D13" s="192">
        <v>64</v>
      </c>
      <c r="E13" s="51">
        <v>18997</v>
      </c>
      <c r="F13" s="192">
        <v>4</v>
      </c>
      <c r="G13" s="51">
        <v>12497</v>
      </c>
      <c r="H13" s="192">
        <v>90</v>
      </c>
      <c r="I13" s="51">
        <v>47653.8</v>
      </c>
    </row>
    <row r="14" spans="1:9" s="34" customFormat="1" ht="18" customHeight="1">
      <c r="A14" s="108" t="s">
        <v>901</v>
      </c>
      <c r="B14" s="192">
        <v>35</v>
      </c>
      <c r="C14" s="51">
        <v>23544.096600000001</v>
      </c>
      <c r="D14" s="192">
        <v>122</v>
      </c>
      <c r="E14" s="51">
        <v>24896.809992800001</v>
      </c>
      <c r="F14" s="192">
        <v>11</v>
      </c>
      <c r="G14" s="51">
        <v>24704</v>
      </c>
      <c r="H14" s="192">
        <v>168</v>
      </c>
      <c r="I14" s="51">
        <v>73144.906592799991</v>
      </c>
    </row>
    <row r="15" spans="1:9" s="34" customFormat="1" ht="18" customHeight="1">
      <c r="A15" s="108" t="s">
        <v>915</v>
      </c>
      <c r="B15" s="192">
        <v>17</v>
      </c>
      <c r="C15" s="51">
        <v>8907.0069000000003</v>
      </c>
      <c r="D15" s="192">
        <v>56</v>
      </c>
      <c r="E15" s="51">
        <v>10568.6</v>
      </c>
      <c r="F15" s="192">
        <v>4</v>
      </c>
      <c r="G15" s="51">
        <v>6100</v>
      </c>
      <c r="H15" s="192">
        <v>77</v>
      </c>
      <c r="I15" s="51">
        <v>25575.606899999999</v>
      </c>
    </row>
    <row r="16" spans="1:9" s="34" customFormat="1" ht="18" customHeight="1">
      <c r="A16" s="108" t="s">
        <v>1134</v>
      </c>
      <c r="B16" s="192">
        <v>26</v>
      </c>
      <c r="C16" s="51">
        <v>17835.8</v>
      </c>
      <c r="D16" s="51">
        <v>108</v>
      </c>
      <c r="E16" s="51">
        <v>26916.5</v>
      </c>
      <c r="F16" s="51">
        <v>4</v>
      </c>
      <c r="G16" s="51">
        <v>4552</v>
      </c>
      <c r="H16" s="51">
        <v>138</v>
      </c>
      <c r="I16" s="51">
        <v>49304.3</v>
      </c>
    </row>
    <row r="17" spans="1:9" s="34" customFormat="1" ht="18" customHeight="1">
      <c r="A17" s="108" t="s">
        <v>1197</v>
      </c>
      <c r="B17" s="192">
        <v>63</v>
      </c>
      <c r="C17" s="51">
        <v>39724.53</v>
      </c>
      <c r="D17" s="51">
        <v>100</v>
      </c>
      <c r="E17" s="51">
        <v>23553.040000000001</v>
      </c>
      <c r="F17" s="51">
        <v>8</v>
      </c>
      <c r="G17" s="51">
        <v>14276.861999999999</v>
      </c>
      <c r="H17" s="51">
        <v>171</v>
      </c>
      <c r="I17" s="51">
        <v>77554.432000000001</v>
      </c>
    </row>
    <row r="18" spans="1:9" s="34" customFormat="1" ht="15" customHeight="1">
      <c r="A18" s="1107" t="s">
        <v>1196</v>
      </c>
      <c r="B18" s="1107"/>
      <c r="C18" s="1108"/>
    </row>
    <row r="19" spans="1:9" s="34" customFormat="1" ht="13.5" customHeight="1">
      <c r="A19" s="1015" t="s">
        <v>132</v>
      </c>
      <c r="B19" s="1015"/>
    </row>
    <row r="20" spans="1:9">
      <c r="H20" s="42"/>
      <c r="I20" s="164"/>
    </row>
    <row r="21" spans="1:9">
      <c r="B21" s="42"/>
      <c r="C21" s="42"/>
      <c r="D21" s="42"/>
      <c r="E21" s="42"/>
      <c r="F21" s="42"/>
      <c r="G21" s="42"/>
      <c r="H21" s="42"/>
      <c r="I21" s="42"/>
    </row>
    <row r="23" spans="1:9" ht="15.75" thickBot="1"/>
    <row r="24" spans="1:9" ht="15.75" thickBot="1">
      <c r="B24" s="263"/>
      <c r="C24" s="263"/>
      <c r="D24" s="263"/>
      <c r="E24" s="263"/>
      <c r="F24" s="263"/>
      <c r="G24" s="263"/>
      <c r="H24" s="263"/>
      <c r="I24" s="263"/>
    </row>
  </sheetData>
  <mergeCells count="8">
    <mergeCell ref="A19:B19"/>
    <mergeCell ref="A1:I1"/>
    <mergeCell ref="A2:A3"/>
    <mergeCell ref="B2:C2"/>
    <mergeCell ref="D2:E2"/>
    <mergeCell ref="F2:G2"/>
    <mergeCell ref="H2:I2"/>
    <mergeCell ref="A18:C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workbookViewId="0">
      <selection activeCell="G25" sqref="G25"/>
    </sheetView>
  </sheetViews>
  <sheetFormatPr defaultColWidth="9.140625" defaultRowHeight="15"/>
  <cols>
    <col min="1" max="1" width="14.5703125" style="16" bestFit="1" customWidth="1"/>
    <col min="2" max="2" width="14.85546875" style="16" bestFit="1" customWidth="1"/>
    <col min="3" max="3" width="12.42578125" style="16" customWidth="1"/>
    <col min="4" max="4" width="9.42578125" style="16" customWidth="1"/>
    <col min="5" max="5" width="10.42578125" style="16" customWidth="1"/>
    <col min="6" max="6" width="8.85546875" style="16" bestFit="1" customWidth="1"/>
    <col min="7" max="7" width="8.5703125" style="16" customWidth="1"/>
    <col min="8" max="8" width="9.85546875" style="16" bestFit="1" customWidth="1"/>
    <col min="9" max="9" width="10.140625" style="16" customWidth="1"/>
    <col min="10" max="10" width="9.140625" style="16" customWidth="1"/>
    <col min="11" max="11" width="12.5703125" style="16" customWidth="1"/>
    <col min="12" max="16384" width="9.140625" style="16"/>
  </cols>
  <sheetData>
    <row r="1" spans="1:9" ht="15" customHeight="1">
      <c r="A1" s="1095" t="s">
        <v>5</v>
      </c>
      <c r="B1" s="1095"/>
      <c r="C1" s="1095"/>
      <c r="D1" s="1095"/>
      <c r="E1" s="1095"/>
      <c r="F1" s="1095"/>
      <c r="G1" s="1095"/>
      <c r="H1" s="1095"/>
      <c r="I1" s="1095"/>
    </row>
    <row r="2" spans="1:9" s="34" customFormat="1" ht="18" customHeight="1">
      <c r="A2" s="1037" t="s">
        <v>84</v>
      </c>
      <c r="B2" s="1043" t="s">
        <v>133</v>
      </c>
      <c r="C2" s="1044"/>
      <c r="D2" s="1043" t="s">
        <v>134</v>
      </c>
      <c r="E2" s="1044"/>
      <c r="F2" s="1043" t="s">
        <v>135</v>
      </c>
      <c r="G2" s="1111"/>
      <c r="H2" s="1112" t="s">
        <v>87</v>
      </c>
      <c r="I2" s="1113"/>
    </row>
    <row r="3" spans="1:9" s="34" customFormat="1" ht="54.75" customHeight="1">
      <c r="A3" s="1039"/>
      <c r="B3" s="18" t="s">
        <v>136</v>
      </c>
      <c r="C3" s="18" t="s">
        <v>754</v>
      </c>
      <c r="D3" s="18" t="s">
        <v>136</v>
      </c>
      <c r="E3" s="18" t="s">
        <v>754</v>
      </c>
      <c r="F3" s="18" t="s">
        <v>136</v>
      </c>
      <c r="G3" s="18" t="s">
        <v>754</v>
      </c>
      <c r="H3" s="48" t="s">
        <v>136</v>
      </c>
      <c r="I3" s="18" t="s">
        <v>754</v>
      </c>
    </row>
    <row r="4" spans="1:9" s="41" customFormat="1" ht="18" customHeight="1">
      <c r="A4" s="23" t="s">
        <v>92</v>
      </c>
      <c r="B4" s="25">
        <v>69095</v>
      </c>
      <c r="C4" s="40">
        <v>660213.84673999995</v>
      </c>
      <c r="D4" s="25">
        <v>69659</v>
      </c>
      <c r="E4" s="40">
        <v>1212504.3019999999</v>
      </c>
      <c r="F4" s="24">
        <v>0</v>
      </c>
      <c r="G4" s="46">
        <v>0</v>
      </c>
      <c r="H4" s="49">
        <v>138754</v>
      </c>
      <c r="I4" s="49">
        <v>1872718.1487</v>
      </c>
    </row>
    <row r="5" spans="1:9" s="41" customFormat="1" ht="18" customHeight="1">
      <c r="A5" s="23" t="s">
        <v>93</v>
      </c>
      <c r="B5" s="25">
        <f>SUM(B6:B17)</f>
        <v>90320</v>
      </c>
      <c r="C5" s="25">
        <f t="shared" ref="C5:I5" si="0">SUM(C6:C17)</f>
        <v>667730.01912863099</v>
      </c>
      <c r="D5" s="25">
        <f t="shared" si="0"/>
        <v>65301</v>
      </c>
      <c r="E5" s="25">
        <f t="shared" si="0"/>
        <v>1105654.3999999999</v>
      </c>
      <c r="F5" s="25">
        <f t="shared" si="0"/>
        <v>0</v>
      </c>
      <c r="G5" s="25">
        <f t="shared" si="0"/>
        <v>0</v>
      </c>
      <c r="H5" s="25">
        <f t="shared" si="0"/>
        <v>155621</v>
      </c>
      <c r="I5" s="25">
        <f t="shared" si="0"/>
        <v>1773384.4191086311</v>
      </c>
    </row>
    <row r="6" spans="1:9" s="34" customFormat="1" ht="18" customHeight="1">
      <c r="A6" s="19" t="s">
        <v>94</v>
      </c>
      <c r="B6" s="21">
        <v>7236</v>
      </c>
      <c r="C6" s="21">
        <v>60888.553099999997</v>
      </c>
      <c r="D6" s="21">
        <v>4940</v>
      </c>
      <c r="E6" s="21">
        <v>90992.76</v>
      </c>
      <c r="F6" s="20">
        <v>0</v>
      </c>
      <c r="G6" s="47">
        <v>0</v>
      </c>
      <c r="H6" s="51">
        <v>12176</v>
      </c>
      <c r="I6" s="52">
        <v>151881.3131</v>
      </c>
    </row>
    <row r="7" spans="1:9" s="34" customFormat="1" ht="18" customHeight="1">
      <c r="A7" s="19" t="s">
        <v>95</v>
      </c>
      <c r="B7" s="21">
        <v>6259</v>
      </c>
      <c r="C7" s="21">
        <v>54135.76</v>
      </c>
      <c r="D7" s="21">
        <v>4925</v>
      </c>
      <c r="E7" s="21">
        <v>79923.94</v>
      </c>
      <c r="F7" s="20">
        <v>0</v>
      </c>
      <c r="G7" s="47">
        <v>0</v>
      </c>
      <c r="H7" s="51">
        <v>11184</v>
      </c>
      <c r="I7" s="52">
        <v>134059.70000000001</v>
      </c>
    </row>
    <row r="8" spans="1:9" s="34" customFormat="1" ht="18" customHeight="1">
      <c r="A8" s="19" t="s">
        <v>96</v>
      </c>
      <c r="B8" s="21">
        <v>8007</v>
      </c>
      <c r="C8" s="21">
        <v>61390.57</v>
      </c>
      <c r="D8" s="21">
        <v>5665</v>
      </c>
      <c r="E8" s="21">
        <v>91924.45</v>
      </c>
      <c r="F8" s="20">
        <v>0</v>
      </c>
      <c r="G8" s="47">
        <v>0</v>
      </c>
      <c r="H8" s="51">
        <v>13672</v>
      </c>
      <c r="I8" s="52">
        <v>153315.01999999999</v>
      </c>
    </row>
    <row r="9" spans="1:9" s="34" customFormat="1" ht="18" customHeight="1">
      <c r="A9" s="19" t="s">
        <v>97</v>
      </c>
      <c r="B9" s="21">
        <v>6745</v>
      </c>
      <c r="C9" s="21">
        <v>48404.689310000002</v>
      </c>
      <c r="D9" s="21">
        <v>5099</v>
      </c>
      <c r="E9" s="21">
        <v>66672.289999999994</v>
      </c>
      <c r="F9" s="20">
        <v>0</v>
      </c>
      <c r="G9" s="47">
        <v>0</v>
      </c>
      <c r="H9" s="51">
        <v>11844</v>
      </c>
      <c r="I9" s="52">
        <v>115076.97930000001</v>
      </c>
    </row>
    <row r="10" spans="1:9" s="34" customFormat="1" ht="18" customHeight="1">
      <c r="A10" s="19" t="s">
        <v>98</v>
      </c>
      <c r="B10" s="104">
        <v>7356</v>
      </c>
      <c r="C10" s="104">
        <v>55957.11</v>
      </c>
      <c r="D10" s="104">
        <v>5758</v>
      </c>
      <c r="E10" s="104">
        <v>88259.38</v>
      </c>
      <c r="F10" s="194">
        <v>0</v>
      </c>
      <c r="G10" s="195">
        <v>0</v>
      </c>
      <c r="H10" s="196">
        <v>13114</v>
      </c>
      <c r="I10" s="197">
        <v>144216.49</v>
      </c>
    </row>
    <row r="11" spans="1:9" s="34" customFormat="1" ht="18" customHeight="1">
      <c r="A11" s="193" t="s">
        <v>99</v>
      </c>
      <c r="B11" s="51">
        <v>7886</v>
      </c>
      <c r="C11" s="51">
        <v>63765.96701</v>
      </c>
      <c r="D11" s="51">
        <v>6038</v>
      </c>
      <c r="E11" s="52">
        <v>126974.72</v>
      </c>
      <c r="F11" s="198">
        <v>0</v>
      </c>
      <c r="G11" s="198">
        <v>0</v>
      </c>
      <c r="H11" s="51">
        <v>13924</v>
      </c>
      <c r="I11" s="52">
        <v>190740.68700000001</v>
      </c>
    </row>
    <row r="12" spans="1:9" s="34" customFormat="1" ht="18" customHeight="1">
      <c r="A12" s="256" t="s">
        <v>765</v>
      </c>
      <c r="B12" s="196">
        <v>7224</v>
      </c>
      <c r="C12" s="196">
        <v>49075.249999999993</v>
      </c>
      <c r="D12" s="196">
        <v>5423</v>
      </c>
      <c r="E12" s="196">
        <v>97201.37</v>
      </c>
      <c r="F12" s="257">
        <v>0</v>
      </c>
      <c r="G12" s="257">
        <v>0</v>
      </c>
      <c r="H12" s="196">
        <v>12647</v>
      </c>
      <c r="I12" s="197">
        <v>146276.62</v>
      </c>
    </row>
    <row r="13" spans="1:9" s="34" customFormat="1" ht="18" customHeight="1">
      <c r="A13" s="256" t="s">
        <v>802</v>
      </c>
      <c r="B13" s="196">
        <v>6303</v>
      </c>
      <c r="C13" s="196">
        <v>39177.129999999997</v>
      </c>
      <c r="D13" s="196">
        <v>4583</v>
      </c>
      <c r="E13" s="196">
        <v>71902.03</v>
      </c>
      <c r="F13" s="257">
        <v>0</v>
      </c>
      <c r="G13" s="257">
        <v>0</v>
      </c>
      <c r="H13" s="196">
        <v>10886</v>
      </c>
      <c r="I13" s="197">
        <v>111079.16</v>
      </c>
    </row>
    <row r="14" spans="1:9" s="34" customFormat="1" ht="18" customHeight="1">
      <c r="A14" s="108" t="s">
        <v>901</v>
      </c>
      <c r="B14" s="51">
        <v>7396</v>
      </c>
      <c r="C14" s="51">
        <v>51214.41</v>
      </c>
      <c r="D14" s="51">
        <v>5468</v>
      </c>
      <c r="E14" s="51">
        <v>94733.69</v>
      </c>
      <c r="F14" s="198">
        <v>0</v>
      </c>
      <c r="G14" s="198">
        <v>0</v>
      </c>
      <c r="H14" s="51">
        <v>12864</v>
      </c>
      <c r="I14" s="52">
        <v>145948.1</v>
      </c>
    </row>
    <row r="15" spans="1:9" s="34" customFormat="1" ht="18" customHeight="1">
      <c r="A15" s="108" t="s">
        <v>915</v>
      </c>
      <c r="B15" s="161">
        <v>7322</v>
      </c>
      <c r="C15" s="161">
        <v>45282.34</v>
      </c>
      <c r="D15" s="51">
        <v>4804</v>
      </c>
      <c r="E15" s="51">
        <v>82333.559999999954</v>
      </c>
      <c r="F15" s="198">
        <v>0</v>
      </c>
      <c r="G15" s="198">
        <v>0</v>
      </c>
      <c r="H15" s="51">
        <v>12126</v>
      </c>
      <c r="I15" s="52">
        <v>127615.89999999995</v>
      </c>
    </row>
    <row r="16" spans="1:9" s="34" customFormat="1" ht="18" customHeight="1">
      <c r="A16" s="108" t="s">
        <v>1134</v>
      </c>
      <c r="B16" s="161">
        <v>7841</v>
      </c>
      <c r="C16" s="161">
        <v>60639.96</v>
      </c>
      <c r="D16" s="51">
        <v>4886</v>
      </c>
      <c r="E16" s="51">
        <v>81448.210000000006</v>
      </c>
      <c r="F16" s="198">
        <v>0</v>
      </c>
      <c r="G16" s="198">
        <v>0</v>
      </c>
      <c r="H16" s="51">
        <v>12727</v>
      </c>
      <c r="I16" s="52">
        <v>142088.17000000001</v>
      </c>
    </row>
    <row r="17" spans="1:9" s="34" customFormat="1" ht="18" customHeight="1">
      <c r="A17" s="108" t="s">
        <v>1195</v>
      </c>
      <c r="B17" s="161">
        <v>10745</v>
      </c>
      <c r="C17" s="161">
        <v>77798.279708630987</v>
      </c>
      <c r="D17" s="51">
        <v>7712</v>
      </c>
      <c r="E17" s="51">
        <v>133288</v>
      </c>
      <c r="F17" s="198">
        <v>0</v>
      </c>
      <c r="G17" s="198">
        <v>0</v>
      </c>
      <c r="H17" s="51">
        <v>18457</v>
      </c>
      <c r="I17" s="52">
        <v>211086.27970863099</v>
      </c>
    </row>
    <row r="18" spans="1:9" s="34" customFormat="1" ht="18.75" customHeight="1">
      <c r="A18" s="1107" t="s">
        <v>1196</v>
      </c>
      <c r="B18" s="1107"/>
      <c r="C18" s="1108"/>
    </row>
    <row r="19" spans="1:9" s="34" customFormat="1" ht="18" customHeight="1">
      <c r="A19" s="1015" t="s">
        <v>130</v>
      </c>
      <c r="B19" s="1015"/>
    </row>
    <row r="21" spans="1:9">
      <c r="B21" s="55"/>
      <c r="C21" s="55"/>
      <c r="D21" s="55"/>
      <c r="E21" s="676"/>
      <c r="F21" s="55"/>
      <c r="G21" s="55"/>
      <c r="H21" s="55"/>
      <c r="I21" s="55"/>
    </row>
    <row r="22" spans="1:9">
      <c r="B22" s="372"/>
      <c r="C22" s="372"/>
      <c r="D22" s="372"/>
      <c r="E22" s="372"/>
      <c r="F22" s="372"/>
      <c r="G22" s="372"/>
      <c r="H22" s="372"/>
      <c r="I22" s="372"/>
    </row>
  </sheetData>
  <mergeCells count="8">
    <mergeCell ref="A19:B19"/>
    <mergeCell ref="A1:I1"/>
    <mergeCell ref="A2:A3"/>
    <mergeCell ref="B2:C2"/>
    <mergeCell ref="D2:E2"/>
    <mergeCell ref="F2:G2"/>
    <mergeCell ref="H2:I2"/>
    <mergeCell ref="A18:C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Normal="100" workbookViewId="0">
      <selection activeCell="D25" sqref="D25"/>
    </sheetView>
  </sheetViews>
  <sheetFormatPr defaultColWidth="9.140625" defaultRowHeight="15"/>
  <cols>
    <col min="1" max="1" width="10.5703125" style="16" bestFit="1" customWidth="1"/>
    <col min="2" max="13" width="14.5703125" style="16" bestFit="1" customWidth="1"/>
    <col min="14" max="14" width="5.42578125" style="16" bestFit="1" customWidth="1"/>
    <col min="15" max="16384" width="9.140625" style="16"/>
  </cols>
  <sheetData>
    <row r="1" spans="1:15" ht="16.5" customHeight="1">
      <c r="A1" s="1095" t="s">
        <v>137</v>
      </c>
      <c r="B1" s="1095"/>
      <c r="C1" s="1095"/>
      <c r="D1" s="1095"/>
      <c r="E1" s="1095"/>
      <c r="F1" s="1095"/>
      <c r="G1" s="1095"/>
      <c r="H1" s="1095"/>
      <c r="I1" s="1095"/>
      <c r="J1" s="1095"/>
      <c r="K1" s="1095"/>
      <c r="L1" s="1095"/>
      <c r="M1" s="1095"/>
    </row>
    <row r="2" spans="1:15" s="34" customFormat="1" ht="18" customHeight="1">
      <c r="A2" s="1114" t="s">
        <v>138</v>
      </c>
      <c r="B2" s="1043" t="s">
        <v>139</v>
      </c>
      <c r="C2" s="1111"/>
      <c r="D2" s="1111"/>
      <c r="E2" s="1111"/>
      <c r="F2" s="1111"/>
      <c r="G2" s="1111"/>
      <c r="H2" s="1111"/>
      <c r="I2" s="1044"/>
      <c r="J2" s="1096" t="s">
        <v>140</v>
      </c>
      <c r="K2" s="1097"/>
      <c r="L2" s="1096" t="s">
        <v>87</v>
      </c>
      <c r="M2" s="1097"/>
    </row>
    <row r="3" spans="1:15" s="34" customFormat="1" ht="18" customHeight="1">
      <c r="A3" s="1115"/>
      <c r="B3" s="1043" t="s">
        <v>141</v>
      </c>
      <c r="C3" s="1044"/>
      <c r="D3" s="1043" t="s">
        <v>142</v>
      </c>
      <c r="E3" s="1044"/>
      <c r="F3" s="1043" t="s">
        <v>143</v>
      </c>
      <c r="G3" s="1044"/>
      <c r="H3" s="1043" t="s">
        <v>144</v>
      </c>
      <c r="I3" s="1044"/>
      <c r="J3" s="1098"/>
      <c r="K3" s="1099"/>
      <c r="L3" s="1098"/>
      <c r="M3" s="1099"/>
    </row>
    <row r="4" spans="1:15" s="34" customFormat="1" ht="27" customHeight="1">
      <c r="A4" s="23" t="s">
        <v>145</v>
      </c>
      <c r="B4" s="35" t="s">
        <v>108</v>
      </c>
      <c r="C4" s="35" t="s">
        <v>462</v>
      </c>
      <c r="D4" s="35" t="s">
        <v>108</v>
      </c>
      <c r="E4" s="35" t="s">
        <v>462</v>
      </c>
      <c r="F4" s="35" t="s">
        <v>108</v>
      </c>
      <c r="G4" s="35" t="s">
        <v>462</v>
      </c>
      <c r="H4" s="35" t="s">
        <v>108</v>
      </c>
      <c r="I4" s="35" t="s">
        <v>462</v>
      </c>
      <c r="J4" s="35" t="s">
        <v>108</v>
      </c>
      <c r="K4" s="35" t="s">
        <v>462</v>
      </c>
      <c r="L4" s="35" t="s">
        <v>108</v>
      </c>
      <c r="M4" s="35" t="s">
        <v>462</v>
      </c>
    </row>
    <row r="5" spans="1:15" s="41" customFormat="1" ht="18" customHeight="1">
      <c r="A5" s="23" t="s">
        <v>92</v>
      </c>
      <c r="B5" s="25">
        <v>265</v>
      </c>
      <c r="C5" s="40">
        <v>2382411.21</v>
      </c>
      <c r="D5" s="25">
        <v>457</v>
      </c>
      <c r="E5" s="40">
        <v>333028.81</v>
      </c>
      <c r="F5" s="25">
        <v>326</v>
      </c>
      <c r="G5" s="25">
        <v>51443.56</v>
      </c>
      <c r="H5" s="25">
        <v>211</v>
      </c>
      <c r="I5" s="25">
        <v>46005.087599999999</v>
      </c>
      <c r="J5" s="25">
        <v>60</v>
      </c>
      <c r="K5" s="25">
        <v>12728.7</v>
      </c>
      <c r="L5" s="54">
        <f>B5+D5+F5+H5+J5</f>
        <v>1319</v>
      </c>
      <c r="M5" s="40">
        <v>2825616.89</v>
      </c>
    </row>
    <row r="6" spans="1:15" s="468" customFormat="1" ht="18" customHeight="1">
      <c r="A6" s="1005" t="s">
        <v>93</v>
      </c>
      <c r="B6" s="54">
        <f>SUM(B7:B18)</f>
        <v>278</v>
      </c>
      <c r="C6" s="54">
        <f t="shared" ref="C6:M6" si="0">SUM(C7:C18)</f>
        <v>1797829.2400000002</v>
      </c>
      <c r="D6" s="54">
        <f t="shared" si="0"/>
        <v>358</v>
      </c>
      <c r="E6" s="54">
        <f t="shared" si="0"/>
        <v>347376.79</v>
      </c>
      <c r="F6" s="54">
        <f t="shared" si="0"/>
        <v>297</v>
      </c>
      <c r="G6" s="54">
        <f t="shared" si="0"/>
        <v>63824.909999999996</v>
      </c>
      <c r="H6" s="54">
        <f t="shared" si="0"/>
        <v>236</v>
      </c>
      <c r="I6" s="54">
        <f t="shared" si="0"/>
        <v>35894.17</v>
      </c>
      <c r="J6" s="54">
        <f t="shared" si="0"/>
        <v>66</v>
      </c>
      <c r="K6" s="54">
        <f t="shared" si="0"/>
        <v>10536.828999999989</v>
      </c>
      <c r="L6" s="54">
        <f t="shared" si="0"/>
        <v>1235</v>
      </c>
      <c r="M6" s="54">
        <f t="shared" si="0"/>
        <v>2255461.9189999998</v>
      </c>
      <c r="N6" s="1010"/>
      <c r="O6" s="1010"/>
    </row>
    <row r="7" spans="1:15" s="34" customFormat="1" ht="18" customHeight="1">
      <c r="A7" s="19" t="s">
        <v>94</v>
      </c>
      <c r="B7" s="21">
        <v>34</v>
      </c>
      <c r="C7" s="37">
        <v>436835.25</v>
      </c>
      <c r="D7" s="21">
        <v>25</v>
      </c>
      <c r="E7" s="21">
        <v>10999.2</v>
      </c>
      <c r="F7" s="21">
        <v>10</v>
      </c>
      <c r="G7" s="21">
        <v>640.14</v>
      </c>
      <c r="H7" s="21">
        <v>23</v>
      </c>
      <c r="I7" s="21">
        <v>11782.4</v>
      </c>
      <c r="J7" s="21">
        <v>6</v>
      </c>
      <c r="K7" s="21">
        <v>845</v>
      </c>
      <c r="L7" s="21">
        <v>98</v>
      </c>
      <c r="M7" s="37">
        <v>461101.99</v>
      </c>
      <c r="N7" s="399"/>
      <c r="O7" s="399"/>
    </row>
    <row r="8" spans="1:15" s="34" customFormat="1" ht="18" customHeight="1">
      <c r="A8" s="19" t="s">
        <v>95</v>
      </c>
      <c r="B8" s="21">
        <v>26</v>
      </c>
      <c r="C8" s="37">
        <v>241754.51</v>
      </c>
      <c r="D8" s="21">
        <v>23</v>
      </c>
      <c r="E8" s="21">
        <v>18940.099999999999</v>
      </c>
      <c r="F8" s="21">
        <v>11</v>
      </c>
      <c r="G8" s="21">
        <v>1829.7</v>
      </c>
      <c r="H8" s="21">
        <v>10</v>
      </c>
      <c r="I8" s="21">
        <v>328.75</v>
      </c>
      <c r="J8" s="21">
        <v>1</v>
      </c>
      <c r="K8" s="21">
        <v>55</v>
      </c>
      <c r="L8" s="21">
        <v>71</v>
      </c>
      <c r="M8" s="37">
        <v>262908.06</v>
      </c>
      <c r="N8" s="399"/>
      <c r="O8" s="399"/>
    </row>
    <row r="9" spans="1:15" s="34" customFormat="1" ht="18" customHeight="1">
      <c r="A9" s="19" t="s">
        <v>96</v>
      </c>
      <c r="B9" s="21">
        <v>20</v>
      </c>
      <c r="C9" s="21">
        <v>44029.31</v>
      </c>
      <c r="D9" s="21">
        <v>27</v>
      </c>
      <c r="E9" s="21">
        <v>41471.21</v>
      </c>
      <c r="F9" s="21">
        <v>30</v>
      </c>
      <c r="G9" s="21">
        <v>3914.36</v>
      </c>
      <c r="H9" s="21">
        <v>22</v>
      </c>
      <c r="I9" s="21">
        <v>1360.21</v>
      </c>
      <c r="J9" s="21">
        <v>5</v>
      </c>
      <c r="K9" s="21">
        <v>757.2</v>
      </c>
      <c r="L9" s="21">
        <v>104</v>
      </c>
      <c r="M9" s="21">
        <v>91532.29</v>
      </c>
      <c r="N9" s="399"/>
      <c r="O9" s="399"/>
    </row>
    <row r="10" spans="1:15" s="34" customFormat="1" ht="18" customHeight="1">
      <c r="A10" s="19" t="s">
        <v>97</v>
      </c>
      <c r="B10" s="21">
        <v>18</v>
      </c>
      <c r="C10" s="21">
        <v>37442.42</v>
      </c>
      <c r="D10" s="21">
        <v>35</v>
      </c>
      <c r="E10" s="21">
        <v>25272.33</v>
      </c>
      <c r="F10" s="21">
        <v>29</v>
      </c>
      <c r="G10" s="21">
        <v>4524.03</v>
      </c>
      <c r="H10" s="21">
        <v>23</v>
      </c>
      <c r="I10" s="21">
        <v>3361.47</v>
      </c>
      <c r="J10" s="21">
        <v>4</v>
      </c>
      <c r="K10" s="21">
        <v>468</v>
      </c>
      <c r="L10" s="21">
        <v>109</v>
      </c>
      <c r="M10" s="21">
        <v>71068.25</v>
      </c>
      <c r="N10" s="399"/>
      <c r="O10" s="399"/>
    </row>
    <row r="11" spans="1:15" s="34" customFormat="1" ht="18" customHeight="1">
      <c r="A11" s="19" t="s">
        <v>98</v>
      </c>
      <c r="B11" s="21">
        <v>20</v>
      </c>
      <c r="C11" s="21">
        <v>68596.03</v>
      </c>
      <c r="D11" s="21">
        <v>35</v>
      </c>
      <c r="E11" s="21">
        <v>49052.31</v>
      </c>
      <c r="F11" s="21">
        <v>22</v>
      </c>
      <c r="G11" s="21">
        <v>2887.87</v>
      </c>
      <c r="H11" s="21">
        <v>26</v>
      </c>
      <c r="I11" s="21">
        <v>3066.45</v>
      </c>
      <c r="J11" s="21">
        <v>6</v>
      </c>
      <c r="K11" s="21">
        <v>549.21900000000005</v>
      </c>
      <c r="L11" s="21">
        <v>109</v>
      </c>
      <c r="M11" s="37">
        <v>124151.879</v>
      </c>
      <c r="N11" s="399"/>
      <c r="O11" s="399"/>
    </row>
    <row r="12" spans="1:15" s="34" customFormat="1" ht="18" customHeight="1">
      <c r="A12" s="19" t="s">
        <v>99</v>
      </c>
      <c r="B12" s="21">
        <v>31</v>
      </c>
      <c r="C12" s="21">
        <v>65914.710000000006</v>
      </c>
      <c r="D12" s="21">
        <v>41</v>
      </c>
      <c r="E12" s="21">
        <v>37436.83</v>
      </c>
      <c r="F12" s="21">
        <v>39</v>
      </c>
      <c r="G12" s="21">
        <v>8966.08</v>
      </c>
      <c r="H12" s="21">
        <v>19</v>
      </c>
      <c r="I12" s="21">
        <v>3546.54</v>
      </c>
      <c r="J12" s="21">
        <v>5</v>
      </c>
      <c r="K12" s="21">
        <v>1959.35</v>
      </c>
      <c r="L12" s="21">
        <v>135</v>
      </c>
      <c r="M12" s="37">
        <v>117823.51</v>
      </c>
      <c r="N12" s="399"/>
      <c r="O12" s="399"/>
    </row>
    <row r="13" spans="1:15" s="34" customFormat="1" ht="18" customHeight="1">
      <c r="A13" s="170" t="s">
        <v>765</v>
      </c>
      <c r="B13" s="104">
        <v>16</v>
      </c>
      <c r="C13" s="104">
        <v>17016.09</v>
      </c>
      <c r="D13" s="104">
        <v>12</v>
      </c>
      <c r="E13" s="104">
        <v>12685</v>
      </c>
      <c r="F13" s="104">
        <v>11</v>
      </c>
      <c r="G13" s="104">
        <v>1140.3800000000001</v>
      </c>
      <c r="H13" s="104">
        <v>19</v>
      </c>
      <c r="I13" s="104">
        <v>826</v>
      </c>
      <c r="J13" s="104">
        <v>8</v>
      </c>
      <c r="K13" s="104">
        <v>825.92</v>
      </c>
      <c r="L13" s="104">
        <v>66</v>
      </c>
      <c r="M13" s="21">
        <v>32493.39</v>
      </c>
      <c r="N13" s="399"/>
      <c r="O13" s="399"/>
    </row>
    <row r="14" spans="1:15" s="34" customFormat="1" ht="18" customHeight="1">
      <c r="A14" s="170" t="s">
        <v>802</v>
      </c>
      <c r="B14" s="196">
        <v>14</v>
      </c>
      <c r="C14" s="196">
        <v>169658.8</v>
      </c>
      <c r="D14" s="196">
        <v>14</v>
      </c>
      <c r="E14" s="196">
        <v>14147</v>
      </c>
      <c r="F14" s="196">
        <v>18</v>
      </c>
      <c r="G14" s="196">
        <v>3567.61</v>
      </c>
      <c r="H14" s="196">
        <v>15</v>
      </c>
      <c r="I14" s="196">
        <v>1593.12</v>
      </c>
      <c r="J14" s="196">
        <v>6</v>
      </c>
      <c r="K14" s="196">
        <v>453.89</v>
      </c>
      <c r="L14" s="196">
        <v>67</v>
      </c>
      <c r="M14" s="197">
        <v>189420.42</v>
      </c>
      <c r="N14" s="399"/>
      <c r="O14" s="399"/>
    </row>
    <row r="15" spans="1:15" s="34" customFormat="1" ht="18" customHeight="1">
      <c r="A15" s="170" t="s">
        <v>901</v>
      </c>
      <c r="B15" s="196">
        <v>30</v>
      </c>
      <c r="C15" s="196">
        <v>72234.87</v>
      </c>
      <c r="D15" s="196">
        <v>41</v>
      </c>
      <c r="E15" s="196">
        <v>82062.14</v>
      </c>
      <c r="F15" s="196">
        <v>33</v>
      </c>
      <c r="G15" s="196">
        <v>4338.84</v>
      </c>
      <c r="H15" s="196">
        <v>16</v>
      </c>
      <c r="I15" s="196">
        <v>3515.96</v>
      </c>
      <c r="J15" s="196">
        <v>7</v>
      </c>
      <c r="K15" s="196">
        <v>2020</v>
      </c>
      <c r="L15" s="196">
        <v>127</v>
      </c>
      <c r="M15" s="197">
        <v>164171.81</v>
      </c>
      <c r="N15" s="399"/>
      <c r="O15" s="399"/>
    </row>
    <row r="16" spans="1:15" s="34" customFormat="1" ht="18" customHeight="1">
      <c r="A16" s="108" t="s">
        <v>915</v>
      </c>
      <c r="B16" s="51">
        <v>11</v>
      </c>
      <c r="C16" s="51">
        <v>15948.66</v>
      </c>
      <c r="D16" s="51">
        <v>34</v>
      </c>
      <c r="E16" s="51">
        <v>16410.11</v>
      </c>
      <c r="F16" s="51">
        <v>26</v>
      </c>
      <c r="G16" s="51">
        <v>3608.52</v>
      </c>
      <c r="H16" s="51">
        <v>13</v>
      </c>
      <c r="I16" s="51">
        <v>433.92</v>
      </c>
      <c r="J16" s="51">
        <v>8</v>
      </c>
      <c r="K16" s="51">
        <v>1260</v>
      </c>
      <c r="L16" s="51">
        <v>92</v>
      </c>
      <c r="M16" s="51">
        <v>37661.21</v>
      </c>
      <c r="N16" s="399"/>
      <c r="O16" s="399"/>
    </row>
    <row r="17" spans="1:15" s="34" customFormat="1" ht="18" customHeight="1">
      <c r="A17" s="108" t="s">
        <v>1134</v>
      </c>
      <c r="B17" s="51">
        <v>25</v>
      </c>
      <c r="C17" s="51">
        <v>114299.99</v>
      </c>
      <c r="D17" s="51">
        <v>35</v>
      </c>
      <c r="E17" s="51">
        <v>15065.66</v>
      </c>
      <c r="F17" s="51">
        <v>16</v>
      </c>
      <c r="G17" s="51">
        <v>2077.0300000000002</v>
      </c>
      <c r="H17" s="51">
        <v>12</v>
      </c>
      <c r="I17" s="51">
        <v>1228.3</v>
      </c>
      <c r="J17" s="51">
        <v>4</v>
      </c>
      <c r="K17" s="51">
        <v>452.32999999998719</v>
      </c>
      <c r="L17" s="51">
        <v>92</v>
      </c>
      <c r="M17" s="51">
        <v>133123.31</v>
      </c>
      <c r="N17" s="399"/>
      <c r="O17" s="399"/>
    </row>
    <row r="18" spans="1:15" s="34" customFormat="1" ht="18" customHeight="1">
      <c r="A18" s="1004" t="s">
        <v>1195</v>
      </c>
      <c r="B18" s="51">
        <v>33</v>
      </c>
      <c r="C18" s="51">
        <v>514098.6</v>
      </c>
      <c r="D18" s="51">
        <v>36</v>
      </c>
      <c r="E18" s="51">
        <v>23834.9</v>
      </c>
      <c r="F18" s="51">
        <v>52</v>
      </c>
      <c r="G18" s="51">
        <v>26330.35</v>
      </c>
      <c r="H18" s="51">
        <v>38</v>
      </c>
      <c r="I18" s="51">
        <v>4851.05</v>
      </c>
      <c r="J18" s="51">
        <v>6</v>
      </c>
      <c r="K18" s="51">
        <v>890.92</v>
      </c>
      <c r="L18" s="51">
        <v>165</v>
      </c>
      <c r="M18" s="51">
        <v>570005.80000000005</v>
      </c>
      <c r="N18" s="399"/>
      <c r="O18" s="399"/>
    </row>
    <row r="19" spans="1:15" s="34" customFormat="1" ht="15" customHeight="1">
      <c r="A19" s="1015" t="s">
        <v>1196</v>
      </c>
      <c r="B19" s="1015"/>
      <c r="C19" s="1015"/>
      <c r="D19" s="1015"/>
      <c r="E19" s="1015"/>
      <c r="F19" s="1015"/>
      <c r="G19" s="1015"/>
      <c r="H19" s="1015"/>
      <c r="I19" s="1015"/>
      <c r="J19" s="1015"/>
      <c r="K19" s="1015"/>
    </row>
    <row r="20" spans="1:15" s="34" customFormat="1" ht="15" customHeight="1">
      <c r="A20" s="1006" t="s">
        <v>1309</v>
      </c>
      <c r="B20" s="1006"/>
      <c r="C20" s="1006"/>
      <c r="D20" s="1006"/>
      <c r="E20" s="1006"/>
      <c r="F20" s="1006"/>
      <c r="G20" s="1006"/>
      <c r="H20" s="1006"/>
      <c r="I20" s="1006"/>
      <c r="J20" s="1006"/>
      <c r="K20" s="1006"/>
    </row>
    <row r="21" spans="1:15" s="34" customFormat="1" ht="13.5" customHeight="1">
      <c r="A21" s="1015" t="s">
        <v>146</v>
      </c>
      <c r="B21" s="1015"/>
      <c r="C21" s="1015"/>
      <c r="D21" s="1015"/>
      <c r="E21" s="1015"/>
      <c r="F21" s="1015"/>
    </row>
    <row r="22" spans="1:15" s="34" customFormat="1" ht="26.85" customHeight="1"/>
    <row r="23" spans="1:15">
      <c r="B23" s="55"/>
      <c r="C23" s="55"/>
      <c r="D23" s="55"/>
      <c r="E23" s="55"/>
      <c r="F23" s="55"/>
      <c r="G23" s="55"/>
      <c r="H23" s="55"/>
      <c r="I23" s="55"/>
      <c r="J23" s="55"/>
      <c r="K23" s="55"/>
      <c r="L23" s="55"/>
      <c r="M23" s="55"/>
    </row>
    <row r="24" spans="1:15">
      <c r="B24" s="55"/>
      <c r="C24" s="55"/>
      <c r="D24" s="55"/>
      <c r="E24" s="55"/>
      <c r="F24" s="55"/>
      <c r="G24" s="55"/>
      <c r="H24" s="55"/>
      <c r="I24" s="55"/>
      <c r="J24" s="55"/>
      <c r="K24" s="55"/>
      <c r="L24" s="55"/>
      <c r="M24" s="55"/>
    </row>
    <row r="33" spans="3:13">
      <c r="C33" s="82"/>
      <c r="D33" s="82"/>
      <c r="E33" s="82"/>
      <c r="F33" s="82"/>
      <c r="G33" s="82"/>
      <c r="H33" s="82"/>
      <c r="I33" s="82"/>
      <c r="J33" s="82"/>
      <c r="K33" s="82"/>
      <c r="L33" s="82"/>
      <c r="M33" s="82"/>
    </row>
  </sheetData>
  <mergeCells count="11">
    <mergeCell ref="H3:I3"/>
    <mergeCell ref="A21:F21"/>
    <mergeCell ref="A1:M1"/>
    <mergeCell ref="A2:A3"/>
    <mergeCell ref="B2:I2"/>
    <mergeCell ref="J2:K3"/>
    <mergeCell ref="L2:M3"/>
    <mergeCell ref="B3:C3"/>
    <mergeCell ref="D3:E3"/>
    <mergeCell ref="F3:G3"/>
    <mergeCell ref="A19:K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election activeCell="D23" sqref="D23"/>
    </sheetView>
  </sheetViews>
  <sheetFormatPr defaultColWidth="9.140625" defaultRowHeight="15"/>
  <cols>
    <col min="1" max="11" width="14.5703125" style="16" bestFit="1" customWidth="1"/>
    <col min="12" max="12" width="5.42578125" style="16" bestFit="1" customWidth="1"/>
    <col min="13" max="16384" width="9.140625" style="16"/>
  </cols>
  <sheetData>
    <row r="1" spans="1:11" ht="19.5" customHeight="1">
      <c r="A1" s="1095" t="s">
        <v>147</v>
      </c>
      <c r="B1" s="1095"/>
      <c r="C1" s="1095"/>
      <c r="D1" s="1095"/>
      <c r="E1" s="1095"/>
      <c r="F1" s="1095"/>
      <c r="G1" s="1095"/>
      <c r="H1" s="1095"/>
      <c r="I1" s="1095"/>
      <c r="J1" s="1095"/>
      <c r="K1" s="1095"/>
    </row>
    <row r="2" spans="1:11" s="34" customFormat="1" ht="18" customHeight="1">
      <c r="A2" s="56" t="s">
        <v>138</v>
      </c>
      <c r="B2" s="1093" t="s">
        <v>148</v>
      </c>
      <c r="C2" s="1094"/>
      <c r="D2" s="1093" t="s">
        <v>149</v>
      </c>
      <c r="E2" s="1094"/>
      <c r="F2" s="1093" t="s">
        <v>150</v>
      </c>
      <c r="G2" s="1094"/>
      <c r="H2" s="1043" t="s">
        <v>151</v>
      </c>
      <c r="I2" s="1044"/>
      <c r="J2" s="1093" t="s">
        <v>152</v>
      </c>
      <c r="K2" s="1094"/>
    </row>
    <row r="3" spans="1:11" s="34" customFormat="1" ht="27" customHeight="1">
      <c r="A3" s="23" t="s">
        <v>145</v>
      </c>
      <c r="B3" s="35" t="s">
        <v>108</v>
      </c>
      <c r="C3" s="35" t="s">
        <v>462</v>
      </c>
      <c r="D3" s="35" t="s">
        <v>108</v>
      </c>
      <c r="E3" s="35" t="s">
        <v>462</v>
      </c>
      <c r="F3" s="35" t="s">
        <v>108</v>
      </c>
      <c r="G3" s="35" t="s">
        <v>462</v>
      </c>
      <c r="H3" s="35" t="s">
        <v>108</v>
      </c>
      <c r="I3" s="35" t="s">
        <v>462</v>
      </c>
      <c r="J3" s="35" t="s">
        <v>108</v>
      </c>
      <c r="K3" s="35" t="s">
        <v>462</v>
      </c>
    </row>
    <row r="4" spans="1:11" s="41" customFormat="1" ht="18" customHeight="1">
      <c r="A4" s="23" t="s">
        <v>92</v>
      </c>
      <c r="B4" s="25">
        <v>307</v>
      </c>
      <c r="C4" s="40">
        <v>142129.32999999999</v>
      </c>
      <c r="D4" s="26">
        <v>789</v>
      </c>
      <c r="E4" s="40">
        <v>300978.09000000003</v>
      </c>
      <c r="F4" s="25">
        <v>6708</v>
      </c>
      <c r="G4" s="57">
        <v>17111213.622000001</v>
      </c>
      <c r="H4" s="25">
        <v>269</v>
      </c>
      <c r="I4" s="40">
        <v>146807.03</v>
      </c>
      <c r="J4" s="25">
        <v>1375</v>
      </c>
      <c r="K4" s="40">
        <v>1189331.22</v>
      </c>
    </row>
    <row r="5" spans="1:11" s="41" customFormat="1" ht="18" customHeight="1">
      <c r="A5" s="1005" t="s">
        <v>93</v>
      </c>
      <c r="B5" s="54">
        <f>SUM(B6:B17)</f>
        <v>500</v>
      </c>
      <c r="C5" s="54">
        <f t="shared" ref="C5:K5" si="0">SUM(C6:C17)</f>
        <v>308101.435</v>
      </c>
      <c r="D5" s="54">
        <f t="shared" si="0"/>
        <v>240</v>
      </c>
      <c r="E5" s="54">
        <f t="shared" si="0"/>
        <v>86912.209999999992</v>
      </c>
      <c r="F5" s="54">
        <f t="shared" si="0"/>
        <v>7617</v>
      </c>
      <c r="G5" s="54">
        <f t="shared" si="0"/>
        <v>16440487.530000001</v>
      </c>
      <c r="H5" s="54">
        <f t="shared" si="0"/>
        <v>157</v>
      </c>
      <c r="I5" s="54">
        <f t="shared" si="0"/>
        <v>91791.199999999983</v>
      </c>
      <c r="J5" s="54">
        <f t="shared" si="0"/>
        <v>1200</v>
      </c>
      <c r="K5" s="54">
        <f t="shared" si="0"/>
        <v>553043.49800000002</v>
      </c>
    </row>
    <row r="6" spans="1:11" s="34" customFormat="1" ht="18" customHeight="1">
      <c r="A6" s="19" t="s">
        <v>94</v>
      </c>
      <c r="B6" s="1007">
        <v>7</v>
      </c>
      <c r="C6" s="1007">
        <v>752.4</v>
      </c>
      <c r="D6" s="1009">
        <v>45</v>
      </c>
      <c r="E6" s="1007">
        <v>10807.72</v>
      </c>
      <c r="F6" s="1007">
        <v>288</v>
      </c>
      <c r="G6" s="1008">
        <v>1742015.7</v>
      </c>
      <c r="H6" s="1007">
        <v>13</v>
      </c>
      <c r="I6" s="1007">
        <v>2167.4</v>
      </c>
      <c r="J6" s="1007">
        <v>42</v>
      </c>
      <c r="K6" s="1008">
        <v>116158.94</v>
      </c>
    </row>
    <row r="7" spans="1:11" s="34" customFormat="1" ht="18" customHeight="1">
      <c r="A7" s="19" t="s">
        <v>95</v>
      </c>
      <c r="B7" s="1007">
        <v>11</v>
      </c>
      <c r="C7" s="1007">
        <v>1640.69</v>
      </c>
      <c r="D7" s="1009">
        <v>8</v>
      </c>
      <c r="E7" s="1007">
        <v>1004.56</v>
      </c>
      <c r="F7" s="1007">
        <v>370</v>
      </c>
      <c r="G7" s="1008">
        <v>1226039.3700000001</v>
      </c>
      <c r="H7" s="1007">
        <v>0</v>
      </c>
      <c r="I7" s="1007">
        <v>0</v>
      </c>
      <c r="J7" s="1007">
        <v>107</v>
      </c>
      <c r="K7" s="1007">
        <v>33777.01</v>
      </c>
    </row>
    <row r="8" spans="1:11" s="34" customFormat="1" ht="18" customHeight="1">
      <c r="A8" s="19" t="s">
        <v>96</v>
      </c>
      <c r="B8" s="1007">
        <v>39</v>
      </c>
      <c r="C8" s="1007">
        <v>35460.199999999997</v>
      </c>
      <c r="D8" s="1009">
        <v>17</v>
      </c>
      <c r="E8" s="1007">
        <v>3903.21</v>
      </c>
      <c r="F8" s="1007">
        <v>854</v>
      </c>
      <c r="G8" s="1008">
        <v>1676143.4750000001</v>
      </c>
      <c r="H8" s="1007">
        <v>6</v>
      </c>
      <c r="I8" s="1007">
        <v>685.3</v>
      </c>
      <c r="J8" s="1007">
        <v>144</v>
      </c>
      <c r="K8" s="1007">
        <v>29734.959999999999</v>
      </c>
    </row>
    <row r="9" spans="1:11" s="34" customFormat="1" ht="18" customHeight="1">
      <c r="A9" s="19" t="s">
        <v>97</v>
      </c>
      <c r="B9" s="1007">
        <v>34</v>
      </c>
      <c r="C9" s="1007">
        <v>16879.48</v>
      </c>
      <c r="D9" s="1009">
        <v>15</v>
      </c>
      <c r="E9" s="1007">
        <v>9976.11</v>
      </c>
      <c r="F9" s="1007">
        <v>485</v>
      </c>
      <c r="G9" s="1008">
        <v>782921.94</v>
      </c>
      <c r="H9" s="1007">
        <v>20</v>
      </c>
      <c r="I9" s="1007">
        <v>34987.699999999997</v>
      </c>
      <c r="J9" s="1007">
        <v>109</v>
      </c>
      <c r="K9" s="1007">
        <v>43192.76</v>
      </c>
    </row>
    <row r="10" spans="1:11" s="34" customFormat="1" ht="18" customHeight="1">
      <c r="A10" s="19" t="s">
        <v>98</v>
      </c>
      <c r="B10" s="1007">
        <v>68</v>
      </c>
      <c r="C10" s="1007">
        <v>45498.85</v>
      </c>
      <c r="D10" s="1009">
        <v>41</v>
      </c>
      <c r="E10" s="1007">
        <v>29942.41</v>
      </c>
      <c r="F10" s="1007">
        <v>667</v>
      </c>
      <c r="G10" s="1008">
        <v>898850.03</v>
      </c>
      <c r="H10" s="1007">
        <v>29</v>
      </c>
      <c r="I10" s="1007">
        <v>20892.63</v>
      </c>
      <c r="J10" s="1007">
        <v>121</v>
      </c>
      <c r="K10" s="1007">
        <v>47787.478000000003</v>
      </c>
    </row>
    <row r="11" spans="1:11" s="34" customFormat="1" ht="18" customHeight="1">
      <c r="A11" s="170" t="s">
        <v>99</v>
      </c>
      <c r="B11" s="1007">
        <v>35</v>
      </c>
      <c r="C11" s="1007">
        <v>64553.55</v>
      </c>
      <c r="D11" s="1009">
        <v>24</v>
      </c>
      <c r="E11" s="1007">
        <v>5534.1</v>
      </c>
      <c r="F11" s="1007">
        <v>886</v>
      </c>
      <c r="G11" s="1008">
        <v>2447386.02</v>
      </c>
      <c r="H11" s="1007">
        <v>8</v>
      </c>
      <c r="I11" s="1007">
        <v>3793.67</v>
      </c>
      <c r="J11" s="1007">
        <v>131</v>
      </c>
      <c r="K11" s="1007">
        <v>54680.02</v>
      </c>
    </row>
    <row r="12" spans="1:11" s="34" customFormat="1" ht="18" customHeight="1">
      <c r="A12" s="108" t="s">
        <v>765</v>
      </c>
      <c r="B12" s="1007">
        <v>39</v>
      </c>
      <c r="C12" s="1007">
        <v>13207.45</v>
      </c>
      <c r="D12" s="1009">
        <v>24</v>
      </c>
      <c r="E12" s="1007">
        <v>3498.16</v>
      </c>
      <c r="F12" s="1007">
        <v>405</v>
      </c>
      <c r="G12" s="1008">
        <v>369637.19</v>
      </c>
      <c r="H12" s="1007">
        <v>14</v>
      </c>
      <c r="I12" s="1007">
        <v>3614</v>
      </c>
      <c r="J12" s="1007">
        <v>89</v>
      </c>
      <c r="K12" s="1007">
        <v>33640.68</v>
      </c>
    </row>
    <row r="13" spans="1:11" s="34" customFormat="1" ht="18" customHeight="1">
      <c r="A13" s="108" t="s">
        <v>802</v>
      </c>
      <c r="B13" s="1007">
        <v>59</v>
      </c>
      <c r="C13" s="1007">
        <v>36409.839999999997</v>
      </c>
      <c r="D13" s="1009">
        <v>12</v>
      </c>
      <c r="E13" s="1007">
        <v>10283.52</v>
      </c>
      <c r="F13" s="1007">
        <v>414</v>
      </c>
      <c r="G13" s="1008">
        <v>798208.82</v>
      </c>
      <c r="H13" s="1007">
        <v>8</v>
      </c>
      <c r="I13" s="1007">
        <v>2783.51</v>
      </c>
      <c r="J13" s="1007">
        <v>88</v>
      </c>
      <c r="K13" s="1007">
        <v>36526.980000000003</v>
      </c>
    </row>
    <row r="14" spans="1:11" s="34" customFormat="1" ht="18" customHeight="1">
      <c r="A14" s="108" t="s">
        <v>901</v>
      </c>
      <c r="B14" s="1007">
        <v>33</v>
      </c>
      <c r="C14" s="1007">
        <v>24600.384999999998</v>
      </c>
      <c r="D14" s="1009">
        <v>29</v>
      </c>
      <c r="E14" s="1007">
        <v>5358.9</v>
      </c>
      <c r="F14" s="1007">
        <v>872</v>
      </c>
      <c r="G14" s="1008">
        <v>832447.21499999997</v>
      </c>
      <c r="H14" s="1007">
        <v>33</v>
      </c>
      <c r="I14" s="1007">
        <v>12834.76</v>
      </c>
      <c r="J14" s="1007">
        <v>131</v>
      </c>
      <c r="K14" s="1007">
        <v>42777.06</v>
      </c>
    </row>
    <row r="15" spans="1:11" s="34" customFormat="1" ht="18" customHeight="1">
      <c r="A15" s="108" t="s">
        <v>915</v>
      </c>
      <c r="B15" s="1007">
        <v>28</v>
      </c>
      <c r="C15" s="1007">
        <v>6630.79</v>
      </c>
      <c r="D15" s="1009">
        <v>4</v>
      </c>
      <c r="E15" s="1007">
        <v>1218.24</v>
      </c>
      <c r="F15" s="1007">
        <v>942</v>
      </c>
      <c r="G15" s="1008">
        <v>860782.56</v>
      </c>
      <c r="H15" s="1007">
        <v>12</v>
      </c>
      <c r="I15" s="1007">
        <v>2481.33</v>
      </c>
      <c r="J15" s="1007">
        <v>62</v>
      </c>
      <c r="K15" s="1007">
        <v>27668.22</v>
      </c>
    </row>
    <row r="16" spans="1:11" s="34" customFormat="1" ht="18" customHeight="1">
      <c r="A16" s="108" t="s">
        <v>1134</v>
      </c>
      <c r="B16" s="1007">
        <v>76</v>
      </c>
      <c r="C16" s="1007">
        <v>25354.2</v>
      </c>
      <c r="D16" s="1009">
        <v>8</v>
      </c>
      <c r="E16" s="1007">
        <v>1027.0999999999999</v>
      </c>
      <c r="F16" s="1007">
        <v>611</v>
      </c>
      <c r="G16" s="1008">
        <v>1144189.49</v>
      </c>
      <c r="H16" s="1007">
        <v>2</v>
      </c>
      <c r="I16" s="1007">
        <v>125</v>
      </c>
      <c r="J16" s="1007">
        <v>68</v>
      </c>
      <c r="K16" s="1007">
        <v>32608.89</v>
      </c>
    </row>
    <row r="17" spans="1:12" s="34" customFormat="1" ht="18" customHeight="1">
      <c r="A17" s="203" t="s">
        <v>1195</v>
      </c>
      <c r="B17" s="1007">
        <v>71</v>
      </c>
      <c r="C17" s="1007">
        <v>37113.599999999999</v>
      </c>
      <c r="D17" s="1009">
        <v>13</v>
      </c>
      <c r="E17" s="1007">
        <v>4358.18</v>
      </c>
      <c r="F17" s="1007">
        <v>823</v>
      </c>
      <c r="G17" s="1008">
        <v>3661865.72</v>
      </c>
      <c r="H17" s="1007">
        <v>12</v>
      </c>
      <c r="I17" s="1007">
        <v>7425.9</v>
      </c>
      <c r="J17" s="1007">
        <v>108</v>
      </c>
      <c r="K17" s="161">
        <v>54490.5</v>
      </c>
    </row>
    <row r="18" spans="1:12" s="34" customFormat="1" ht="18" customHeight="1">
      <c r="A18" s="1015" t="s">
        <v>1198</v>
      </c>
      <c r="B18" s="1015"/>
      <c r="C18" s="1015"/>
      <c r="D18" s="1015"/>
      <c r="E18" s="1015"/>
      <c r="F18" s="1015"/>
      <c r="G18" s="1015"/>
      <c r="H18" s="1015"/>
      <c r="I18" s="1015"/>
      <c r="J18" s="1015"/>
      <c r="K18" s="1015"/>
    </row>
    <row r="19" spans="1:12" s="34" customFormat="1" ht="18" customHeight="1">
      <c r="A19" s="1006" t="s">
        <v>1309</v>
      </c>
      <c r="B19" s="1006"/>
      <c r="C19" s="1006"/>
      <c r="D19" s="1006"/>
      <c r="E19" s="1006"/>
      <c r="F19" s="1006"/>
      <c r="G19" s="1006"/>
      <c r="H19" s="1006"/>
      <c r="I19" s="1006"/>
      <c r="J19" s="1006"/>
      <c r="K19" s="1006"/>
    </row>
    <row r="20" spans="1:12" s="34" customFormat="1" ht="19.5" customHeight="1">
      <c r="A20" s="1015" t="s">
        <v>146</v>
      </c>
      <c r="B20" s="1015"/>
      <c r="C20" s="1015"/>
      <c r="D20" s="1015"/>
      <c r="E20" s="1015"/>
      <c r="F20" s="1015"/>
      <c r="G20" s="1015"/>
      <c r="H20" s="1015"/>
      <c r="I20" s="1015"/>
      <c r="J20" s="1015"/>
      <c r="K20" s="1015"/>
    </row>
    <row r="21" spans="1:12" s="34" customFormat="1" ht="23.85" customHeight="1">
      <c r="B21" s="399"/>
      <c r="C21" s="399"/>
      <c r="D21" s="399"/>
      <c r="E21" s="399"/>
      <c r="F21" s="399"/>
      <c r="G21" s="399"/>
      <c r="H21" s="399"/>
      <c r="I21" s="399"/>
      <c r="J21" s="399"/>
      <c r="K21" s="399"/>
      <c r="L21" s="399"/>
    </row>
    <row r="22" spans="1:12">
      <c r="B22" s="55"/>
      <c r="C22" s="55"/>
      <c r="D22" s="55"/>
      <c r="E22" s="55"/>
      <c r="F22" s="55"/>
      <c r="G22" s="55"/>
      <c r="H22" s="55"/>
      <c r="I22" s="55"/>
      <c r="J22" s="55"/>
      <c r="K22" s="55"/>
    </row>
  </sheetData>
  <mergeCells count="8">
    <mergeCell ref="A20:K20"/>
    <mergeCell ref="A18:K18"/>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zoomScaleNormal="100" workbookViewId="0">
      <selection activeCell="D19" sqref="D19"/>
    </sheetView>
  </sheetViews>
  <sheetFormatPr defaultColWidth="9.140625" defaultRowHeight="15"/>
  <cols>
    <col min="1" max="1" width="17.5703125" style="16" customWidth="1"/>
    <col min="2" max="4" width="14.5703125" style="16" bestFit="1" customWidth="1"/>
    <col min="5" max="5" width="24.140625" style="16" bestFit="1" customWidth="1"/>
    <col min="6" max="6" width="4.5703125" style="16" bestFit="1" customWidth="1"/>
    <col min="7" max="16384" width="9.140625" style="16"/>
  </cols>
  <sheetData>
    <row r="1" spans="1:5" ht="16.5" customHeight="1">
      <c r="A1" s="1029" t="s">
        <v>493</v>
      </c>
      <c r="B1" s="1029"/>
      <c r="C1" s="1029"/>
      <c r="D1" s="1029"/>
      <c r="E1" s="1029"/>
    </row>
    <row r="2" spans="1:5" s="34" customFormat="1" ht="18" customHeight="1">
      <c r="A2" s="23" t="s">
        <v>153</v>
      </c>
      <c r="B2" s="53" t="s">
        <v>92</v>
      </c>
      <c r="C2" s="53" t="s">
        <v>93</v>
      </c>
      <c r="D2" s="259" t="s">
        <v>1195</v>
      </c>
    </row>
    <row r="3" spans="1:5" s="34" customFormat="1" ht="18" customHeight="1">
      <c r="A3" s="23" t="s">
        <v>133</v>
      </c>
      <c r="B3" s="37">
        <v>1045089.53</v>
      </c>
      <c r="C3" s="45">
        <v>1338225.3400000003</v>
      </c>
      <c r="D3" s="51">
        <v>106475.04</v>
      </c>
      <c r="E3" s="248"/>
    </row>
    <row r="4" spans="1:5" s="34" customFormat="1" ht="18" customHeight="1">
      <c r="A4" s="23" t="s">
        <v>135</v>
      </c>
      <c r="B4" s="21">
        <v>11.168901719999999</v>
      </c>
      <c r="C4" s="21">
        <v>43</v>
      </c>
      <c r="D4" s="265">
        <v>6</v>
      </c>
    </row>
    <row r="5" spans="1:5" s="34" customFormat="1" ht="18" customHeight="1">
      <c r="A5" s="23" t="s">
        <v>134</v>
      </c>
      <c r="B5" s="58">
        <v>15397908.220000001</v>
      </c>
      <c r="C5" s="58">
        <v>16566257.369999999</v>
      </c>
      <c r="D5" s="37">
        <v>1384861.06</v>
      </c>
    </row>
    <row r="6" spans="1:5" s="34" customFormat="1" ht="18.75" customHeight="1">
      <c r="A6" s="1015" t="s">
        <v>1198</v>
      </c>
      <c r="B6" s="1015"/>
      <c r="C6" s="1015"/>
      <c r="D6" s="1015"/>
    </row>
    <row r="7" spans="1:5" s="34" customFormat="1" ht="18" customHeight="1">
      <c r="A7" s="1015" t="s">
        <v>130</v>
      </c>
      <c r="B7" s="1015"/>
      <c r="C7" s="1015"/>
      <c r="D7" s="1015"/>
    </row>
    <row r="8" spans="1:5" s="34" customFormat="1" ht="28.35" customHeight="1"/>
  </sheetData>
  <mergeCells count="3">
    <mergeCell ref="A1:E1"/>
    <mergeCell ref="A6:D6"/>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Normal="100" workbookViewId="0">
      <selection activeCell="I26" sqref="I26"/>
    </sheetView>
  </sheetViews>
  <sheetFormatPr defaultColWidth="9.140625" defaultRowHeight="15"/>
  <cols>
    <col min="1" max="12" width="14.5703125" style="16" bestFit="1" customWidth="1"/>
    <col min="13" max="13" width="14" style="16" bestFit="1" customWidth="1"/>
    <col min="14" max="16" width="14.5703125" style="16" bestFit="1" customWidth="1"/>
    <col min="17" max="17" width="0.42578125" style="16" bestFit="1" customWidth="1"/>
    <col min="18" max="18" width="4.5703125" style="16" bestFit="1" customWidth="1"/>
    <col min="19" max="16384" width="9.140625" style="16"/>
  </cols>
  <sheetData>
    <row r="1" spans="1:17" ht="18.75" customHeight="1">
      <c r="A1" s="1095" t="s">
        <v>154</v>
      </c>
      <c r="B1" s="1095"/>
      <c r="C1" s="1095"/>
      <c r="D1" s="1095"/>
      <c r="E1" s="1095"/>
      <c r="F1" s="1095"/>
      <c r="G1" s="1095"/>
      <c r="H1" s="1095"/>
      <c r="I1" s="1095"/>
      <c r="J1" s="1095"/>
      <c r="K1" s="1095"/>
      <c r="L1" s="1095"/>
      <c r="M1" s="1095"/>
      <c r="N1" s="1095"/>
      <c r="O1" s="1095"/>
      <c r="P1" s="1095"/>
      <c r="Q1" s="1095"/>
    </row>
    <row r="2" spans="1:17" s="34" customFormat="1" ht="18" customHeight="1">
      <c r="A2" s="1047" t="s">
        <v>84</v>
      </c>
      <c r="B2" s="1047" t="s">
        <v>155</v>
      </c>
      <c r="C2" s="1117" t="s">
        <v>761</v>
      </c>
      <c r="D2" s="1047" t="s">
        <v>792</v>
      </c>
      <c r="E2" s="1047" t="s">
        <v>156</v>
      </c>
      <c r="F2" s="1047" t="s">
        <v>157</v>
      </c>
      <c r="G2" s="1047" t="s">
        <v>158</v>
      </c>
      <c r="H2" s="1047" t="s">
        <v>494</v>
      </c>
      <c r="I2" s="1047" t="s">
        <v>495</v>
      </c>
      <c r="J2" s="1047" t="s">
        <v>496</v>
      </c>
      <c r="K2" s="1047" t="s">
        <v>159</v>
      </c>
      <c r="L2" s="1047" t="s">
        <v>497</v>
      </c>
      <c r="M2" s="1047" t="s">
        <v>498</v>
      </c>
      <c r="N2" s="1103" t="s">
        <v>160</v>
      </c>
      <c r="O2" s="1116"/>
      <c r="P2" s="1104"/>
    </row>
    <row r="3" spans="1:17" s="34" customFormat="1" ht="21.75" customHeight="1">
      <c r="A3" s="1048"/>
      <c r="B3" s="1048"/>
      <c r="C3" s="1118"/>
      <c r="D3" s="1048"/>
      <c r="E3" s="1048"/>
      <c r="F3" s="1048"/>
      <c r="G3" s="1048"/>
      <c r="H3" s="1048"/>
      <c r="I3" s="1048"/>
      <c r="J3" s="1048"/>
      <c r="K3" s="1048"/>
      <c r="L3" s="1048"/>
      <c r="M3" s="1048"/>
      <c r="N3" s="18" t="s">
        <v>161</v>
      </c>
      <c r="O3" s="18" t="s">
        <v>162</v>
      </c>
      <c r="P3" s="18" t="s">
        <v>163</v>
      </c>
    </row>
    <row r="4" spans="1:17" s="41" customFormat="1" ht="18" customHeight="1">
      <c r="A4" s="23" t="s">
        <v>92</v>
      </c>
      <c r="B4" s="25">
        <v>5477</v>
      </c>
      <c r="C4" s="25">
        <v>26</v>
      </c>
      <c r="D4" s="25">
        <v>4005</v>
      </c>
      <c r="E4" s="26">
        <v>249</v>
      </c>
      <c r="F4" s="25">
        <v>5500.74</v>
      </c>
      <c r="G4" s="40">
        <v>1045632.04</v>
      </c>
      <c r="H4" s="40">
        <v>1045089.53</v>
      </c>
      <c r="I4" s="25">
        <v>4197.1467068270003</v>
      </c>
      <c r="J4" s="25">
        <v>18999.07157946</v>
      </c>
      <c r="K4" s="40">
        <v>1045632.04</v>
      </c>
      <c r="L4" s="40">
        <v>1045089.44</v>
      </c>
      <c r="M4" s="57">
        <v>20430814.539999999</v>
      </c>
      <c r="N4" s="25">
        <v>51821.84</v>
      </c>
      <c r="O4" s="25">
        <v>48236.35</v>
      </c>
      <c r="P4" s="25">
        <v>49509.15</v>
      </c>
    </row>
    <row r="5" spans="1:17" s="41" customFormat="1" ht="18" customHeight="1">
      <c r="A5" s="23" t="s">
        <v>93</v>
      </c>
      <c r="B5" s="25">
        <v>5350</v>
      </c>
      <c r="C5" s="25">
        <v>29</v>
      </c>
      <c r="D5" s="25">
        <v>4114</v>
      </c>
      <c r="E5" s="26">
        <v>248</v>
      </c>
      <c r="F5" s="25">
        <v>7948.6900000000014</v>
      </c>
      <c r="G5" s="25">
        <v>1622189.6400000001</v>
      </c>
      <c r="H5" s="25">
        <v>1338225.3400000003</v>
      </c>
      <c r="I5" s="25">
        <v>5396.0699193548398</v>
      </c>
      <c r="J5" s="25">
        <v>16835.797345222923</v>
      </c>
      <c r="K5" s="510">
        <v>1622196.6</v>
      </c>
      <c r="L5" s="40">
        <v>1338225.4000000001</v>
      </c>
      <c r="M5" s="57">
        <v>26406501.379999999</v>
      </c>
      <c r="N5" s="50">
        <v>62245.43</v>
      </c>
      <c r="O5" s="50">
        <v>47204.5</v>
      </c>
      <c r="P5" s="50">
        <v>58568.51</v>
      </c>
    </row>
    <row r="6" spans="1:17" s="34" customFormat="1" ht="18" customHeight="1">
      <c r="A6" s="19" t="s">
        <v>94</v>
      </c>
      <c r="B6" s="21">
        <v>5485</v>
      </c>
      <c r="C6" s="21">
        <v>26</v>
      </c>
      <c r="D6" s="21">
        <v>3352</v>
      </c>
      <c r="E6" s="22">
        <v>19</v>
      </c>
      <c r="F6" s="21">
        <v>414.49</v>
      </c>
      <c r="G6" s="21">
        <v>65858.95</v>
      </c>
      <c r="H6" s="21">
        <v>82879.449999999983</v>
      </c>
      <c r="I6" s="21">
        <v>4362.0763157900001</v>
      </c>
      <c r="J6" s="21">
        <v>19995.524620618002</v>
      </c>
      <c r="K6" s="21">
        <v>65858.95</v>
      </c>
      <c r="L6" s="21">
        <v>82879.45</v>
      </c>
      <c r="M6" s="58">
        <v>20702706.489999998</v>
      </c>
      <c r="N6" s="21">
        <v>50375.77</v>
      </c>
      <c r="O6" s="21">
        <v>47204.5</v>
      </c>
      <c r="P6" s="21">
        <v>48782.36</v>
      </c>
    </row>
    <row r="7" spans="1:17" s="34" customFormat="1" ht="18" customHeight="1">
      <c r="A7" s="19" t="s">
        <v>95</v>
      </c>
      <c r="B7" s="21">
        <v>5489</v>
      </c>
      <c r="C7" s="21">
        <v>27</v>
      </c>
      <c r="D7" s="21">
        <v>3756</v>
      </c>
      <c r="E7" s="22">
        <v>20</v>
      </c>
      <c r="F7" s="21">
        <v>597.44000000000005</v>
      </c>
      <c r="G7" s="37">
        <v>110997.93</v>
      </c>
      <c r="H7" s="37">
        <v>112500.59000000001</v>
      </c>
      <c r="I7" s="21">
        <v>3793.0931944109998</v>
      </c>
      <c r="J7" s="21">
        <v>18830.441550616</v>
      </c>
      <c r="K7" s="37">
        <v>110997.93</v>
      </c>
      <c r="L7" s="37">
        <v>112500.57</v>
      </c>
      <c r="M7" s="58">
        <v>22299810.27</v>
      </c>
      <c r="N7" s="21">
        <v>52013.22</v>
      </c>
      <c r="O7" s="21">
        <v>48028.07</v>
      </c>
      <c r="P7" s="21">
        <v>51937.440000000002</v>
      </c>
    </row>
    <row r="8" spans="1:17" s="34" customFormat="1" ht="18" customHeight="1">
      <c r="A8" s="19" t="s">
        <v>96</v>
      </c>
      <c r="B8" s="21">
        <v>5494</v>
      </c>
      <c r="C8" s="21">
        <v>27</v>
      </c>
      <c r="D8" s="21">
        <v>3805</v>
      </c>
      <c r="E8" s="22">
        <v>22</v>
      </c>
      <c r="F8" s="21">
        <v>781.29</v>
      </c>
      <c r="G8" s="37">
        <v>184771.57</v>
      </c>
      <c r="H8" s="37">
        <v>149945.80999999997</v>
      </c>
      <c r="I8" s="21">
        <v>6815.7186363640003</v>
      </c>
      <c r="J8" s="21">
        <v>19192.081045449999</v>
      </c>
      <c r="K8" s="37">
        <v>184771.57</v>
      </c>
      <c r="L8" s="37">
        <v>149945.79</v>
      </c>
      <c r="M8" s="58">
        <v>22977769.25</v>
      </c>
      <c r="N8" s="21">
        <v>53126.73</v>
      </c>
      <c r="O8" s="21">
        <v>51450.58</v>
      </c>
      <c r="P8" s="21">
        <v>52482.71</v>
      </c>
    </row>
    <row r="9" spans="1:17" s="34" customFormat="1" ht="18" customHeight="1">
      <c r="A9" s="19" t="s">
        <v>97</v>
      </c>
      <c r="B9" s="21">
        <v>5507</v>
      </c>
      <c r="C9" s="21">
        <v>27</v>
      </c>
      <c r="D9" s="21">
        <v>3803</v>
      </c>
      <c r="E9" s="22">
        <v>21</v>
      </c>
      <c r="F9" s="21">
        <v>715.05</v>
      </c>
      <c r="G9" s="37">
        <v>141832.9</v>
      </c>
      <c r="H9" s="37">
        <v>116034.8</v>
      </c>
      <c r="I9" s="21">
        <v>5525.466666667</v>
      </c>
      <c r="J9" s="21">
        <v>16227.508565835</v>
      </c>
      <c r="K9" s="37">
        <v>141832.85999999999</v>
      </c>
      <c r="L9" s="37">
        <v>116034.72</v>
      </c>
      <c r="M9" s="58">
        <v>23549748.899999999</v>
      </c>
      <c r="N9" s="21">
        <v>53290.81</v>
      </c>
      <c r="O9" s="21">
        <v>51802.73</v>
      </c>
      <c r="P9" s="21">
        <v>52586.84</v>
      </c>
    </row>
    <row r="10" spans="1:17" s="34" customFormat="1" ht="18" customHeight="1">
      <c r="A10" s="19" t="s">
        <v>98</v>
      </c>
      <c r="B10" s="21">
        <v>5521</v>
      </c>
      <c r="C10" s="21">
        <v>26</v>
      </c>
      <c r="D10" s="21">
        <v>3803</v>
      </c>
      <c r="E10" s="22">
        <v>21</v>
      </c>
      <c r="F10" s="21">
        <v>631.82000000000005</v>
      </c>
      <c r="G10" s="37">
        <v>120719.1</v>
      </c>
      <c r="H10" s="37">
        <v>109181.09000000001</v>
      </c>
      <c r="I10" s="21">
        <v>5199.0995238100004</v>
      </c>
      <c r="J10" s="21">
        <v>17280.410559970001</v>
      </c>
      <c r="K10" s="37">
        <v>120719.1</v>
      </c>
      <c r="L10" s="37">
        <v>109181.09</v>
      </c>
      <c r="M10" s="58">
        <v>25002084.010000002</v>
      </c>
      <c r="N10" s="21">
        <v>57625.26</v>
      </c>
      <c r="O10" s="21">
        <v>52804.08</v>
      </c>
      <c r="P10" s="21">
        <v>57552.39</v>
      </c>
    </row>
    <row r="11" spans="1:17" s="34" customFormat="1" ht="18" customHeight="1">
      <c r="A11" s="170" t="s">
        <v>99</v>
      </c>
      <c r="B11" s="104">
        <v>5533</v>
      </c>
      <c r="C11" s="104">
        <v>29</v>
      </c>
      <c r="D11" s="104">
        <v>3784</v>
      </c>
      <c r="E11" s="106">
        <v>21</v>
      </c>
      <c r="F11" s="104">
        <v>604.92999999999995</v>
      </c>
      <c r="G11" s="105">
        <v>131254.43</v>
      </c>
      <c r="H11" s="105">
        <v>128974.85</v>
      </c>
      <c r="I11" s="104">
        <v>6141.6595238099999</v>
      </c>
      <c r="J11" s="104">
        <v>21320.623873837001</v>
      </c>
      <c r="K11" s="105">
        <v>131254.43</v>
      </c>
      <c r="L11" s="105">
        <v>128974.84</v>
      </c>
      <c r="M11" s="107">
        <v>25986746.629999999</v>
      </c>
      <c r="N11" s="104">
        <v>60412.32</v>
      </c>
      <c r="O11" s="104">
        <v>57263.9</v>
      </c>
      <c r="P11" s="104">
        <v>59126.36</v>
      </c>
    </row>
    <row r="12" spans="1:17" s="34" customFormat="1" ht="18" customHeight="1">
      <c r="A12" s="203" t="s">
        <v>765</v>
      </c>
      <c r="B12" s="51">
        <v>5285</v>
      </c>
      <c r="C12" s="51">
        <v>29</v>
      </c>
      <c r="D12" s="51">
        <v>3818</v>
      </c>
      <c r="E12" s="109">
        <v>20</v>
      </c>
      <c r="F12" s="51">
        <v>724.27</v>
      </c>
      <c r="G12" s="52">
        <v>115895.99</v>
      </c>
      <c r="H12" s="52">
        <v>133728.53</v>
      </c>
      <c r="I12" s="51">
        <v>6686.4264999999996</v>
      </c>
      <c r="J12" s="51">
        <v>18463.905725764998</v>
      </c>
      <c r="K12" s="52">
        <v>115895.99</v>
      </c>
      <c r="L12" s="52">
        <v>133728.53</v>
      </c>
      <c r="M12" s="110">
        <v>25920458.07</v>
      </c>
      <c r="N12" s="51">
        <v>62245.43</v>
      </c>
      <c r="O12" s="51">
        <v>58551.14</v>
      </c>
      <c r="P12" s="51">
        <v>59306.93</v>
      </c>
    </row>
    <row r="13" spans="1:17" s="34" customFormat="1" ht="18" customHeight="1">
      <c r="A13" s="203" t="s">
        <v>802</v>
      </c>
      <c r="B13" s="51">
        <v>5304</v>
      </c>
      <c r="C13" s="51">
        <v>29</v>
      </c>
      <c r="D13" s="51">
        <v>3825</v>
      </c>
      <c r="E13" s="109">
        <v>20</v>
      </c>
      <c r="F13" s="51">
        <v>640.08999999999992</v>
      </c>
      <c r="G13" s="52">
        <v>102631.11999999998</v>
      </c>
      <c r="H13" s="51">
        <v>97065.690000000017</v>
      </c>
      <c r="I13" s="51">
        <v>4853.2844999999998</v>
      </c>
      <c r="J13" s="51">
        <v>15164.381571341532</v>
      </c>
      <c r="K13" s="52">
        <v>115895.98999999999</v>
      </c>
      <c r="L13" s="51">
        <v>97065.680000000008</v>
      </c>
      <c r="M13" s="110">
        <v>25717228.449999999</v>
      </c>
      <c r="N13" s="51">
        <v>61036.56</v>
      </c>
      <c r="O13" s="51">
        <v>56382.93</v>
      </c>
      <c r="P13" s="51">
        <v>57064.87</v>
      </c>
    </row>
    <row r="14" spans="1:17" s="34" customFormat="1" ht="18" customHeight="1">
      <c r="A14" s="203" t="s">
        <v>901</v>
      </c>
      <c r="B14" s="51">
        <v>5327</v>
      </c>
      <c r="C14" s="51">
        <v>29</v>
      </c>
      <c r="D14" s="51">
        <v>3866</v>
      </c>
      <c r="E14" s="109">
        <v>23</v>
      </c>
      <c r="F14" s="51">
        <v>698.18</v>
      </c>
      <c r="G14" s="52">
        <v>190042.76</v>
      </c>
      <c r="H14" s="51">
        <v>97896.91</v>
      </c>
      <c r="I14" s="51">
        <v>4256.3873913043481</v>
      </c>
      <c r="J14" s="51">
        <v>14021.729353461858</v>
      </c>
      <c r="K14" s="52">
        <v>190042.76</v>
      </c>
      <c r="L14" s="51">
        <v>97896.9</v>
      </c>
      <c r="M14" s="110">
        <v>26600211.550000001</v>
      </c>
      <c r="N14" s="51">
        <v>59203.37</v>
      </c>
      <c r="O14" s="51">
        <v>55132.68</v>
      </c>
      <c r="P14" s="51">
        <v>58253.82</v>
      </c>
    </row>
    <row r="15" spans="1:17" s="34" customFormat="1" ht="18" customHeight="1">
      <c r="A15" s="203" t="s">
        <v>915</v>
      </c>
      <c r="B15" s="51">
        <v>5328</v>
      </c>
      <c r="C15" s="51">
        <v>29</v>
      </c>
      <c r="D15" s="51">
        <v>3875</v>
      </c>
      <c r="E15" s="109">
        <v>20</v>
      </c>
      <c r="F15" s="51">
        <v>839.6</v>
      </c>
      <c r="G15" s="52">
        <v>199503.75999999995</v>
      </c>
      <c r="H15" s="51">
        <v>107293.71000000002</v>
      </c>
      <c r="I15" s="51">
        <v>5364.6855000000014</v>
      </c>
      <c r="J15" s="51">
        <v>12779.1460219152</v>
      </c>
      <c r="K15" s="52">
        <v>199503.75999999995</v>
      </c>
      <c r="L15" s="51">
        <v>107293.71000000002</v>
      </c>
      <c r="M15" s="110">
        <v>26441207.18</v>
      </c>
      <c r="N15" s="51">
        <v>61475.15</v>
      </c>
      <c r="O15" s="51">
        <v>56409.63</v>
      </c>
      <c r="P15" s="51">
        <v>58014.17</v>
      </c>
    </row>
    <row r="16" spans="1:17" s="34" customFormat="1" ht="18" customHeight="1">
      <c r="A16" s="203" t="s">
        <v>1134</v>
      </c>
      <c r="B16" s="51">
        <v>5344</v>
      </c>
      <c r="C16" s="51">
        <v>29</v>
      </c>
      <c r="D16" s="51">
        <v>4090</v>
      </c>
      <c r="E16" s="109">
        <v>20</v>
      </c>
      <c r="F16" s="51">
        <v>662.38999999999987</v>
      </c>
      <c r="G16" s="52">
        <v>133753.60999999999</v>
      </c>
      <c r="H16" s="51">
        <v>96248.87000000001</v>
      </c>
      <c r="I16" s="51">
        <v>4812.4435000000003</v>
      </c>
      <c r="J16" s="51">
        <v>14530.543939371071</v>
      </c>
      <c r="K16" s="52">
        <v>133753.60999999999</v>
      </c>
      <c r="L16" s="51">
        <v>96248.87000000001</v>
      </c>
      <c r="M16" s="110">
        <v>25239045.09</v>
      </c>
      <c r="N16" s="51">
        <v>59618.51</v>
      </c>
      <c r="O16" s="51">
        <v>54383.199999999997</v>
      </c>
      <c r="P16" s="51">
        <v>56247.28</v>
      </c>
    </row>
    <row r="17" spans="1:16" s="34" customFormat="1" ht="18" customHeight="1">
      <c r="A17" s="203" t="s">
        <v>1195</v>
      </c>
      <c r="B17" s="51">
        <v>5350</v>
      </c>
      <c r="C17" s="51">
        <v>29</v>
      </c>
      <c r="D17" s="51">
        <v>4114</v>
      </c>
      <c r="E17" s="109">
        <v>21</v>
      </c>
      <c r="F17" s="51">
        <v>639.14</v>
      </c>
      <c r="G17" s="52">
        <v>124927.52000000002</v>
      </c>
      <c r="H17" s="51">
        <v>106475.04</v>
      </c>
      <c r="I17" s="51">
        <v>5070.24</v>
      </c>
      <c r="J17" s="51">
        <v>16659.11067997622</v>
      </c>
      <c r="K17" s="52">
        <v>124934.52000000002</v>
      </c>
      <c r="L17" s="51">
        <v>106475.25</v>
      </c>
      <c r="M17" s="110">
        <v>26406501.379999999</v>
      </c>
      <c r="N17" s="51">
        <v>58890.92</v>
      </c>
      <c r="O17" s="51">
        <v>52260.82</v>
      </c>
      <c r="P17" s="51">
        <v>58568.51</v>
      </c>
    </row>
    <row r="18" spans="1:16" s="34" customFormat="1" ht="19.5" customHeight="1">
      <c r="A18" s="1015" t="s">
        <v>1199</v>
      </c>
      <c r="B18" s="1015"/>
      <c r="C18" s="1015"/>
      <c r="D18" s="1015"/>
      <c r="E18" s="1015"/>
      <c r="F18" s="1015"/>
      <c r="G18" s="1015"/>
      <c r="H18" s="1015"/>
    </row>
    <row r="19" spans="1:16" s="34" customFormat="1" ht="18" customHeight="1">
      <c r="A19" s="1015" t="s">
        <v>164</v>
      </c>
      <c r="B19" s="1015"/>
      <c r="C19" s="1015"/>
      <c r="D19" s="1015"/>
      <c r="E19" s="1015"/>
      <c r="F19" s="1015"/>
      <c r="G19" s="1015"/>
      <c r="H19" s="1015"/>
    </row>
    <row r="20" spans="1:16" s="34" customFormat="1" ht="24.6" customHeight="1"/>
    <row r="21" spans="1:16">
      <c r="B21" s="55"/>
      <c r="C21" s="55"/>
      <c r="D21" s="55"/>
      <c r="E21" s="55"/>
      <c r="F21" s="55"/>
      <c r="G21" s="55"/>
      <c r="H21" s="55"/>
      <c r="I21" s="55"/>
      <c r="J21" s="55"/>
      <c r="K21" s="55"/>
      <c r="L21" s="55"/>
      <c r="M21" s="55"/>
      <c r="N21" s="55"/>
      <c r="O21" s="55"/>
      <c r="P21" s="55"/>
    </row>
    <row r="22" spans="1:16">
      <c r="G22" s="55"/>
      <c r="H22" s="55"/>
      <c r="P22" s="16">
        <f>(P17-P16)/P16*100</f>
        <v>4.1268306663006697</v>
      </c>
    </row>
    <row r="23" spans="1:16">
      <c r="H23" s="372"/>
    </row>
  </sheetData>
  <mergeCells count="17">
    <mergeCell ref="A19:H19"/>
    <mergeCell ref="J2:J3"/>
    <mergeCell ref="K2:K3"/>
    <mergeCell ref="L2:L3"/>
    <mergeCell ref="M2:M3"/>
    <mergeCell ref="N2:P2"/>
    <mergeCell ref="A18:H18"/>
    <mergeCell ref="A1:Q1"/>
    <mergeCell ref="A2:A3"/>
    <mergeCell ref="B2:B3"/>
    <mergeCell ref="C2:C3"/>
    <mergeCell ref="D2:D3"/>
    <mergeCell ref="E2:E3"/>
    <mergeCell ref="F2:F3"/>
    <mergeCell ref="G2:G3"/>
    <mergeCell ref="H2:H3"/>
    <mergeCell ref="I2:I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zoomScaleNormal="100" workbookViewId="0">
      <selection activeCell="H4" sqref="H4:H5"/>
    </sheetView>
  </sheetViews>
  <sheetFormatPr defaultColWidth="9.140625" defaultRowHeight="15"/>
  <cols>
    <col min="1" max="16" width="14.5703125" style="16" bestFit="1" customWidth="1"/>
    <col min="17" max="17" width="4.5703125" style="16" bestFit="1" customWidth="1"/>
    <col min="18" max="16384" width="9.140625" style="16"/>
  </cols>
  <sheetData>
    <row r="1" spans="1:16" ht="14.25" customHeight="1">
      <c r="A1" s="1095" t="s">
        <v>165</v>
      </c>
      <c r="B1" s="1095"/>
      <c r="C1" s="1095"/>
      <c r="D1" s="1095"/>
      <c r="E1" s="1095"/>
      <c r="F1" s="1095"/>
      <c r="G1" s="1095"/>
      <c r="H1" s="1095"/>
      <c r="I1" s="1095"/>
      <c r="J1" s="1095"/>
      <c r="K1" s="1095"/>
      <c r="L1" s="1095"/>
      <c r="M1" s="1095"/>
      <c r="N1" s="1095"/>
      <c r="O1" s="1095"/>
      <c r="P1" s="1095"/>
    </row>
    <row r="2" spans="1:16" s="34" customFormat="1" ht="18.75" customHeight="1">
      <c r="A2" s="1047" t="s">
        <v>84</v>
      </c>
      <c r="B2" s="1047" t="s">
        <v>155</v>
      </c>
      <c r="C2" s="1117" t="s">
        <v>761</v>
      </c>
      <c r="D2" s="1047" t="s">
        <v>762</v>
      </c>
      <c r="E2" s="1047" t="s">
        <v>156</v>
      </c>
      <c r="F2" s="1047" t="s">
        <v>157</v>
      </c>
      <c r="G2" s="1047" t="s">
        <v>158</v>
      </c>
      <c r="H2" s="1047" t="s">
        <v>499</v>
      </c>
      <c r="I2" s="1047" t="s">
        <v>495</v>
      </c>
      <c r="J2" s="1047" t="s">
        <v>496</v>
      </c>
      <c r="K2" s="1047" t="s">
        <v>159</v>
      </c>
      <c r="L2" s="1047" t="s">
        <v>500</v>
      </c>
      <c r="M2" s="1047" t="s">
        <v>498</v>
      </c>
      <c r="N2" s="1103" t="s">
        <v>166</v>
      </c>
      <c r="O2" s="1116"/>
      <c r="P2" s="1104"/>
    </row>
    <row r="3" spans="1:16" s="34" customFormat="1" ht="21" customHeight="1">
      <c r="A3" s="1048"/>
      <c r="B3" s="1048"/>
      <c r="C3" s="1118"/>
      <c r="D3" s="1048"/>
      <c r="E3" s="1048"/>
      <c r="F3" s="1048"/>
      <c r="G3" s="1048"/>
      <c r="H3" s="1048"/>
      <c r="I3" s="1048"/>
      <c r="J3" s="1048"/>
      <c r="K3" s="1048"/>
      <c r="L3" s="1048"/>
      <c r="M3" s="1048"/>
      <c r="N3" s="18" t="s">
        <v>161</v>
      </c>
      <c r="O3" s="18" t="s">
        <v>162</v>
      </c>
      <c r="P3" s="18" t="s">
        <v>163</v>
      </c>
    </row>
    <row r="4" spans="1:16" s="41" customFormat="1" ht="18" customHeight="1">
      <c r="A4" s="23" t="s">
        <v>92</v>
      </c>
      <c r="B4" s="25">
        <v>1968</v>
      </c>
      <c r="C4" s="26">
        <v>24</v>
      </c>
      <c r="D4" s="25">
        <v>2053</v>
      </c>
      <c r="E4" s="26">
        <v>249</v>
      </c>
      <c r="F4" s="25">
        <v>46328.019970000001</v>
      </c>
      <c r="G4" s="40">
        <v>7429579.2529999996</v>
      </c>
      <c r="H4" s="57">
        <v>15397908.220000001</v>
      </c>
      <c r="I4" s="25">
        <v>61838.988830000002</v>
      </c>
      <c r="J4" s="25">
        <v>33236.706919999997</v>
      </c>
      <c r="K4" s="40">
        <v>7429579.2529999996</v>
      </c>
      <c r="L4" s="57">
        <v>15397908.220000001</v>
      </c>
      <c r="M4" s="57">
        <v>20295812.59</v>
      </c>
      <c r="N4" s="25">
        <v>15431.75</v>
      </c>
      <c r="O4" s="25">
        <v>8055.8</v>
      </c>
      <c r="P4" s="25">
        <v>14690.7</v>
      </c>
    </row>
    <row r="5" spans="1:16" s="41" customFormat="1" ht="18" customHeight="1">
      <c r="A5" s="23" t="s">
        <v>93</v>
      </c>
      <c r="B5" s="25">
        <v>2065</v>
      </c>
      <c r="C5" s="26">
        <v>27</v>
      </c>
      <c r="D5" s="25">
        <v>2218</v>
      </c>
      <c r="E5" s="26">
        <v>248</v>
      </c>
      <c r="F5" s="50">
        <v>55709.54</v>
      </c>
      <c r="G5" s="50">
        <v>7610249.6799999997</v>
      </c>
      <c r="H5" s="50">
        <v>16566257.369999999</v>
      </c>
      <c r="I5" s="25">
        <v>66799.42</v>
      </c>
      <c r="J5" s="25">
        <v>29736.84</v>
      </c>
      <c r="K5" s="40">
        <v>7610249.6799999997</v>
      </c>
      <c r="L5" s="57">
        <v>16566257.369999999</v>
      </c>
      <c r="M5" s="57">
        <v>26219158.749822602</v>
      </c>
      <c r="N5" s="25">
        <v>18604.45</v>
      </c>
      <c r="O5" s="25">
        <v>14151.4</v>
      </c>
      <c r="P5" s="25">
        <v>17464.75</v>
      </c>
    </row>
    <row r="6" spans="1:16" s="34" customFormat="1" ht="18" customHeight="1">
      <c r="A6" s="19" t="s">
        <v>94</v>
      </c>
      <c r="B6" s="21">
        <v>1968</v>
      </c>
      <c r="C6" s="22">
        <v>24</v>
      </c>
      <c r="D6" s="21">
        <v>1950</v>
      </c>
      <c r="E6" s="22">
        <v>19</v>
      </c>
      <c r="F6" s="21">
        <v>3850.38</v>
      </c>
      <c r="G6" s="37">
        <v>500846.51</v>
      </c>
      <c r="H6" s="37">
        <v>1330686.78</v>
      </c>
      <c r="I6" s="21">
        <v>70036.149999999994</v>
      </c>
      <c r="J6" s="21">
        <v>34559.870000000003</v>
      </c>
      <c r="K6" s="37">
        <v>500846.51</v>
      </c>
      <c r="L6" s="37">
        <v>1330686.78</v>
      </c>
      <c r="M6" s="58">
        <v>20556970.899999999</v>
      </c>
      <c r="N6" s="21">
        <v>15044.35</v>
      </c>
      <c r="O6" s="21">
        <v>14151.4</v>
      </c>
      <c r="P6" s="21">
        <v>14631.1</v>
      </c>
    </row>
    <row r="7" spans="1:16" s="34" customFormat="1" ht="18" customHeight="1">
      <c r="A7" s="19" t="s">
        <v>95</v>
      </c>
      <c r="B7" s="21">
        <v>1973</v>
      </c>
      <c r="C7" s="22">
        <v>23</v>
      </c>
      <c r="D7" s="21">
        <v>1952</v>
      </c>
      <c r="E7" s="22">
        <v>20</v>
      </c>
      <c r="F7" s="21">
        <v>4665.87</v>
      </c>
      <c r="G7" s="37">
        <v>754337.71</v>
      </c>
      <c r="H7" s="37">
        <v>1567915.34</v>
      </c>
      <c r="I7" s="21">
        <v>78395.77</v>
      </c>
      <c r="J7" s="21">
        <v>33603.919999999998</v>
      </c>
      <c r="K7" s="37">
        <v>754337.71</v>
      </c>
      <c r="L7" s="37">
        <v>1567915.34</v>
      </c>
      <c r="M7" s="58">
        <v>22151944.530000001</v>
      </c>
      <c r="N7" s="21">
        <v>15606.35</v>
      </c>
      <c r="O7" s="21">
        <v>14461.5</v>
      </c>
      <c r="P7" s="21">
        <v>15582.8</v>
      </c>
    </row>
    <row r="8" spans="1:16" s="34" customFormat="1" ht="18" customHeight="1">
      <c r="A8" s="19" t="s">
        <v>96</v>
      </c>
      <c r="B8" s="21">
        <v>1981</v>
      </c>
      <c r="C8" s="22">
        <v>23</v>
      </c>
      <c r="D8" s="21">
        <v>1968</v>
      </c>
      <c r="E8" s="22">
        <v>22</v>
      </c>
      <c r="F8" s="21">
        <v>5072.84</v>
      </c>
      <c r="G8" s="37">
        <v>864174.95</v>
      </c>
      <c r="H8" s="37">
        <v>1554693.69</v>
      </c>
      <c r="I8" s="21">
        <v>70667.899999999994</v>
      </c>
      <c r="J8" s="21">
        <v>30647.4</v>
      </c>
      <c r="K8" s="37">
        <v>864174.95</v>
      </c>
      <c r="L8" s="37">
        <v>1554693.69</v>
      </c>
      <c r="M8" s="58">
        <v>22814760.579999998</v>
      </c>
      <c r="N8" s="21">
        <v>15915.65</v>
      </c>
      <c r="O8" s="21">
        <v>15450.9</v>
      </c>
      <c r="P8" s="21">
        <v>15721.5</v>
      </c>
    </row>
    <row r="9" spans="1:16" s="34" customFormat="1" ht="18" customHeight="1">
      <c r="A9" s="19" t="s">
        <v>97</v>
      </c>
      <c r="B9" s="21">
        <v>1988</v>
      </c>
      <c r="C9" s="22">
        <v>22</v>
      </c>
      <c r="D9" s="21">
        <v>1962</v>
      </c>
      <c r="E9" s="22">
        <v>21</v>
      </c>
      <c r="F9" s="21">
        <v>4589.29</v>
      </c>
      <c r="G9" s="37">
        <v>631590.01</v>
      </c>
      <c r="H9" s="37">
        <v>1315715.92</v>
      </c>
      <c r="I9" s="21">
        <v>62653.14</v>
      </c>
      <c r="J9" s="21">
        <v>28669.27</v>
      </c>
      <c r="K9" s="37">
        <v>631590.01</v>
      </c>
      <c r="L9" s="37">
        <v>1315715.92</v>
      </c>
      <c r="M9" s="58">
        <v>23355719.16</v>
      </c>
      <c r="N9" s="21">
        <v>15962.25</v>
      </c>
      <c r="O9" s="21">
        <v>15513.45</v>
      </c>
      <c r="P9" s="21">
        <v>15763.05</v>
      </c>
    </row>
    <row r="10" spans="1:16" s="34" customFormat="1" ht="18" customHeight="1">
      <c r="A10" s="19" t="s">
        <v>98</v>
      </c>
      <c r="B10" s="21">
        <v>2002</v>
      </c>
      <c r="C10" s="22">
        <v>25</v>
      </c>
      <c r="D10" s="21">
        <v>1987</v>
      </c>
      <c r="E10" s="22">
        <v>21</v>
      </c>
      <c r="F10" s="21">
        <v>4440.18</v>
      </c>
      <c r="G10" s="37">
        <v>561917.53</v>
      </c>
      <c r="H10" s="37">
        <v>1321391.03</v>
      </c>
      <c r="I10" s="21">
        <v>62923.38</v>
      </c>
      <c r="J10" s="21">
        <v>29759.85</v>
      </c>
      <c r="K10" s="37">
        <v>561917.53</v>
      </c>
      <c r="L10" s="37">
        <v>1321391.03</v>
      </c>
      <c r="M10" s="58">
        <v>24828177.979476798</v>
      </c>
      <c r="N10" s="21">
        <v>17153.5</v>
      </c>
      <c r="O10" s="21">
        <v>15834.65</v>
      </c>
      <c r="P10" s="21">
        <v>17132.2</v>
      </c>
    </row>
    <row r="11" spans="1:16" s="34" customFormat="1" ht="18" customHeight="1">
      <c r="A11" s="19" t="s">
        <v>99</v>
      </c>
      <c r="B11" s="21">
        <v>2005</v>
      </c>
      <c r="C11" s="22">
        <v>25</v>
      </c>
      <c r="D11" s="21">
        <v>1984</v>
      </c>
      <c r="E11" s="22">
        <v>21</v>
      </c>
      <c r="F11" s="21">
        <v>4653.51</v>
      </c>
      <c r="G11" s="37">
        <v>672135.47</v>
      </c>
      <c r="H11" s="37">
        <v>1439017.02</v>
      </c>
      <c r="I11" s="21">
        <v>68524.62</v>
      </c>
      <c r="J11" s="21">
        <v>30923.26</v>
      </c>
      <c r="K11" s="37">
        <v>672135.47</v>
      </c>
      <c r="L11" s="37">
        <v>1439017.02</v>
      </c>
      <c r="M11" s="58">
        <v>25806564.7541232</v>
      </c>
      <c r="N11" s="21">
        <v>17947.650000000001</v>
      </c>
      <c r="O11" s="21">
        <v>17055.05</v>
      </c>
      <c r="P11" s="21">
        <v>17618.150000000001</v>
      </c>
    </row>
    <row r="12" spans="1:16" s="34" customFormat="1" ht="18" customHeight="1">
      <c r="A12" s="170" t="s">
        <v>765</v>
      </c>
      <c r="B12" s="104">
        <v>2016</v>
      </c>
      <c r="C12" s="106">
        <v>25</v>
      </c>
      <c r="D12" s="104">
        <v>2001</v>
      </c>
      <c r="E12" s="106">
        <v>20</v>
      </c>
      <c r="F12" s="104">
        <v>5281.22</v>
      </c>
      <c r="G12" s="105">
        <v>664261.79</v>
      </c>
      <c r="H12" s="105">
        <v>1627216.86</v>
      </c>
      <c r="I12" s="104">
        <v>81360.84</v>
      </c>
      <c r="J12" s="104">
        <v>30811.38</v>
      </c>
      <c r="K12" s="105">
        <v>664261.79</v>
      </c>
      <c r="L12" s="105">
        <v>1627216.86</v>
      </c>
      <c r="M12" s="107">
        <v>25737782.529004</v>
      </c>
      <c r="N12" s="104">
        <v>18604.45</v>
      </c>
      <c r="O12" s="104">
        <v>17452.900000000001</v>
      </c>
      <c r="P12" s="104">
        <v>17671.650000000001</v>
      </c>
    </row>
    <row r="13" spans="1:16" s="34" customFormat="1" ht="18" customHeight="1">
      <c r="A13" s="108" t="s">
        <v>802</v>
      </c>
      <c r="B13" s="51">
        <v>2035</v>
      </c>
      <c r="C13" s="109">
        <v>25</v>
      </c>
      <c r="D13" s="51">
        <v>2022</v>
      </c>
      <c r="E13" s="109">
        <v>20</v>
      </c>
      <c r="F13" s="51">
        <v>4575.5</v>
      </c>
      <c r="G13" s="52">
        <v>488238.36</v>
      </c>
      <c r="H13" s="52">
        <v>1339630.3999999999</v>
      </c>
      <c r="I13" s="51">
        <v>66981.52</v>
      </c>
      <c r="J13" s="51">
        <v>29278.34</v>
      </c>
      <c r="K13" s="52">
        <v>488238.36</v>
      </c>
      <c r="L13" s="52">
        <v>1339630.3999999999</v>
      </c>
      <c r="M13" s="110">
        <v>25537037.971554302</v>
      </c>
      <c r="N13" s="51">
        <v>18210.150000000001</v>
      </c>
      <c r="O13" s="51">
        <v>16782.400000000001</v>
      </c>
      <c r="P13" s="51">
        <v>16983.2</v>
      </c>
    </row>
    <row r="14" spans="1:16" s="34" customFormat="1" ht="18" customHeight="1">
      <c r="A14" s="108" t="s">
        <v>901</v>
      </c>
      <c r="B14" s="51">
        <v>2053</v>
      </c>
      <c r="C14" s="109">
        <v>27</v>
      </c>
      <c r="D14" s="51">
        <v>2052</v>
      </c>
      <c r="E14" s="109">
        <v>23</v>
      </c>
      <c r="F14" s="51">
        <v>4496.4399999999996</v>
      </c>
      <c r="G14" s="52">
        <v>668873.66</v>
      </c>
      <c r="H14" s="52">
        <v>1232735.1499999999</v>
      </c>
      <c r="I14" s="51">
        <v>53597.18</v>
      </c>
      <c r="J14" s="51">
        <v>27415.8</v>
      </c>
      <c r="K14" s="52">
        <v>668873.66</v>
      </c>
      <c r="L14" s="52">
        <v>1232735.1499999999</v>
      </c>
      <c r="M14" s="110">
        <v>26402579.454611</v>
      </c>
      <c r="N14" s="51">
        <v>17639.5</v>
      </c>
      <c r="O14" s="51">
        <v>16410.2</v>
      </c>
      <c r="P14" s="51">
        <v>17354.05</v>
      </c>
    </row>
    <row r="15" spans="1:16" s="34" customFormat="1" ht="18" customHeight="1">
      <c r="A15" s="108" t="s">
        <v>915</v>
      </c>
      <c r="B15" s="51">
        <v>2051</v>
      </c>
      <c r="C15" s="109">
        <v>27</v>
      </c>
      <c r="D15" s="51">
        <v>2058</v>
      </c>
      <c r="E15" s="109">
        <v>20</v>
      </c>
      <c r="F15" s="51">
        <v>4903.79</v>
      </c>
      <c r="G15" s="52">
        <v>711167.76</v>
      </c>
      <c r="H15" s="52">
        <v>1283550.75</v>
      </c>
      <c r="I15" s="51">
        <v>64177.54</v>
      </c>
      <c r="J15" s="51">
        <v>26174.67</v>
      </c>
      <c r="K15" s="52">
        <v>711167.76</v>
      </c>
      <c r="L15" s="52">
        <v>1283550.75</v>
      </c>
      <c r="M15" s="110">
        <v>26219158.749822602</v>
      </c>
      <c r="N15" s="51">
        <v>18350.95</v>
      </c>
      <c r="O15" s="51">
        <v>16836.8</v>
      </c>
      <c r="P15" s="51">
        <v>17339.849999999999</v>
      </c>
    </row>
    <row r="16" spans="1:16" s="34" customFormat="1" ht="18" customHeight="1">
      <c r="A16" s="108" t="s">
        <v>1134</v>
      </c>
      <c r="B16" s="51">
        <v>2060</v>
      </c>
      <c r="C16" s="109">
        <v>27</v>
      </c>
      <c r="D16" s="51">
        <v>2065</v>
      </c>
      <c r="E16" s="109">
        <v>20</v>
      </c>
      <c r="F16" s="51">
        <v>4462.8599999999997</v>
      </c>
      <c r="G16" s="52">
        <v>540330.14</v>
      </c>
      <c r="H16" s="52">
        <v>1168843.3600000001</v>
      </c>
      <c r="I16" s="51">
        <v>58442.17</v>
      </c>
      <c r="J16" s="51">
        <v>26190.46</v>
      </c>
      <c r="K16" s="52">
        <v>540330.14</v>
      </c>
      <c r="L16" s="52">
        <v>1168843.3600000001</v>
      </c>
      <c r="M16" s="110">
        <v>25053580.508570399</v>
      </c>
      <c r="N16" s="51">
        <v>17794.599999999999</v>
      </c>
      <c r="O16" s="51">
        <v>16203.25</v>
      </c>
      <c r="P16" s="51">
        <v>16793.900000000001</v>
      </c>
    </row>
    <row r="17" spans="1:16" s="34" customFormat="1" ht="18" customHeight="1">
      <c r="A17" s="108" t="s">
        <v>1195</v>
      </c>
      <c r="B17" s="51">
        <v>2065</v>
      </c>
      <c r="C17" s="109">
        <v>27</v>
      </c>
      <c r="D17" s="51">
        <v>2070</v>
      </c>
      <c r="E17" s="109">
        <v>21</v>
      </c>
      <c r="F17" s="51">
        <v>4717.67</v>
      </c>
      <c r="G17" s="52">
        <v>552375.80000000005</v>
      </c>
      <c r="H17" s="52">
        <v>1384861.06</v>
      </c>
      <c r="I17" s="51">
        <v>65945.759999999995</v>
      </c>
      <c r="J17" s="51">
        <v>29354.77</v>
      </c>
      <c r="K17" s="52">
        <v>552375.80000000005</v>
      </c>
      <c r="L17" s="52">
        <v>1384861.06</v>
      </c>
      <c r="M17" s="110">
        <v>26181063.834121399</v>
      </c>
      <c r="N17" s="51">
        <v>17559.8</v>
      </c>
      <c r="O17" s="51">
        <v>15671.45</v>
      </c>
      <c r="P17" s="51">
        <v>17464.75</v>
      </c>
    </row>
    <row r="18" spans="1:16" s="34" customFormat="1" ht="15" customHeight="1">
      <c r="A18" s="1119" t="s">
        <v>167</v>
      </c>
      <c r="B18" s="1119"/>
      <c r="C18" s="1119"/>
      <c r="D18" s="1119"/>
      <c r="E18" s="1119"/>
      <c r="F18" s="1119"/>
      <c r="G18" s="1119"/>
      <c r="H18" s="1119"/>
    </row>
    <row r="19" spans="1:16" s="34" customFormat="1" ht="13.5" customHeight="1">
      <c r="A19" s="1119" t="s">
        <v>1200</v>
      </c>
      <c r="B19" s="1119"/>
      <c r="C19" s="1119"/>
      <c r="D19" s="1119"/>
      <c r="E19" s="1119"/>
      <c r="F19" s="1119"/>
      <c r="G19" s="1119"/>
      <c r="H19" s="1119"/>
    </row>
    <row r="20" spans="1:16" s="34" customFormat="1" ht="13.5" customHeight="1">
      <c r="A20" s="1119" t="s">
        <v>168</v>
      </c>
      <c r="B20" s="1119"/>
      <c r="C20" s="1119"/>
      <c r="D20" s="1119"/>
      <c r="E20" s="1119"/>
      <c r="F20" s="1119"/>
      <c r="G20" s="1119"/>
      <c r="H20" s="1119"/>
    </row>
    <row r="21" spans="1:16" s="34" customFormat="1" ht="28.35" customHeight="1"/>
    <row r="22" spans="1:16">
      <c r="F22" s="55"/>
      <c r="G22" s="55"/>
      <c r="H22" s="55"/>
      <c r="I22" s="55"/>
      <c r="J22" s="55"/>
      <c r="K22" s="55"/>
      <c r="L22" s="55"/>
      <c r="M22" s="55"/>
    </row>
    <row r="23" spans="1:16">
      <c r="B23" s="372"/>
      <c r="C23" s="55"/>
      <c r="D23" s="55"/>
      <c r="E23" s="55"/>
      <c r="F23" s="55"/>
      <c r="G23" s="55"/>
      <c r="H23" s="55"/>
      <c r="I23" s="55"/>
      <c r="J23" s="55"/>
      <c r="K23" s="55"/>
      <c r="L23" s="55"/>
      <c r="M23" s="55"/>
    </row>
    <row r="27" spans="1:16">
      <c r="H27" s="138"/>
    </row>
    <row r="28" spans="1:16">
      <c r="H28" s="138"/>
    </row>
    <row r="29" spans="1:16">
      <c r="H29" s="138"/>
    </row>
    <row r="30" spans="1:16">
      <c r="H30" s="138"/>
    </row>
    <row r="31" spans="1:16">
      <c r="H31" s="138"/>
    </row>
  </sheetData>
  <mergeCells count="18">
    <mergeCell ref="A18:H18"/>
    <mergeCell ref="A19:H19"/>
    <mergeCell ref="A20:H20"/>
    <mergeCell ref="J2:J3"/>
    <mergeCell ref="K2:K3"/>
    <mergeCell ref="A1:P1"/>
    <mergeCell ref="A2:A3"/>
    <mergeCell ref="B2:B3"/>
    <mergeCell ref="C2:C3"/>
    <mergeCell ref="D2:D3"/>
    <mergeCell ref="N2:P2"/>
    <mergeCell ref="L2:L3"/>
    <mergeCell ref="E2:E3"/>
    <mergeCell ref="F2:F3"/>
    <mergeCell ref="G2:G3"/>
    <mergeCell ref="M2:M3"/>
    <mergeCell ref="H2:H3"/>
    <mergeCell ref="I2:I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Normal="100" workbookViewId="0">
      <selection activeCell="E22" sqref="E22"/>
    </sheetView>
  </sheetViews>
  <sheetFormatPr defaultRowHeight="15.75"/>
  <cols>
    <col min="1" max="1" width="46.42578125" style="168" bestFit="1" customWidth="1"/>
    <col min="2" max="3" width="14.5703125" style="168" bestFit="1" customWidth="1"/>
    <col min="4" max="4" width="6.85546875" bestFit="1" customWidth="1"/>
    <col min="5" max="5" width="30.5703125" bestFit="1" customWidth="1"/>
    <col min="6" max="6" width="4.5703125" bestFit="1" customWidth="1"/>
  </cols>
  <sheetData>
    <row r="1" spans="1:4" ht="15.75" customHeight="1">
      <c r="A1" s="1013" t="s">
        <v>0</v>
      </c>
      <c r="B1" s="1013"/>
      <c r="C1" s="1013"/>
      <c r="D1" s="1013"/>
    </row>
    <row r="2" spans="1:4" s="1" customFormat="1" ht="19.5" customHeight="1">
      <c r="A2" s="17" t="s">
        <v>34</v>
      </c>
      <c r="B2" s="53" t="s">
        <v>92</v>
      </c>
      <c r="C2" s="53" t="s">
        <v>93</v>
      </c>
    </row>
    <row r="3" spans="1:4" s="1" customFormat="1" ht="18" customHeight="1">
      <c r="A3" s="19" t="s">
        <v>35</v>
      </c>
      <c r="B3" s="21">
        <v>3</v>
      </c>
      <c r="C3" s="165">
        <v>3</v>
      </c>
    </row>
    <row r="4" spans="1:4" s="1" customFormat="1" ht="18" customHeight="1">
      <c r="A4" s="19" t="s">
        <v>36</v>
      </c>
      <c r="B4" s="21">
        <v>3</v>
      </c>
      <c r="C4" s="165">
        <v>3</v>
      </c>
    </row>
    <row r="5" spans="1:4" s="1" customFormat="1" ht="18" customHeight="1">
      <c r="A5" s="19" t="s">
        <v>37</v>
      </c>
      <c r="B5" s="21">
        <v>3</v>
      </c>
      <c r="C5" s="165">
        <v>3</v>
      </c>
    </row>
    <row r="6" spans="1:4" s="1" customFormat="1" ht="18" customHeight="1">
      <c r="A6" s="19" t="s">
        <v>38</v>
      </c>
      <c r="B6" s="21">
        <v>5</v>
      </c>
      <c r="C6" s="165">
        <v>5</v>
      </c>
    </row>
    <row r="7" spans="1:4" s="1" customFormat="1" ht="18" customHeight="1">
      <c r="A7" s="19" t="s">
        <v>39</v>
      </c>
      <c r="B7" s="21">
        <v>4639</v>
      </c>
      <c r="C7" s="165">
        <v>4671</v>
      </c>
    </row>
    <row r="8" spans="1:4" s="1" customFormat="1" ht="18" customHeight="1">
      <c r="A8" s="19" t="s">
        <v>40</v>
      </c>
      <c r="B8" s="21">
        <v>3582</v>
      </c>
      <c r="C8" s="165">
        <v>3627</v>
      </c>
    </row>
    <row r="9" spans="1:4" s="1" customFormat="1" ht="18" customHeight="1">
      <c r="A9" s="19" t="s">
        <v>41</v>
      </c>
      <c r="B9" s="21">
        <v>2772</v>
      </c>
      <c r="C9" s="165">
        <v>2796</v>
      </c>
    </row>
    <row r="10" spans="1:4" s="1" customFormat="1" ht="18" customHeight="1">
      <c r="A10" s="19" t="s">
        <v>42</v>
      </c>
      <c r="B10" s="21">
        <v>445</v>
      </c>
      <c r="C10" s="165">
        <v>448</v>
      </c>
    </row>
    <row r="11" spans="1:4" s="1" customFormat="1" ht="18" customHeight="1">
      <c r="A11" s="19" t="s">
        <v>43</v>
      </c>
      <c r="B11" s="21">
        <v>2206</v>
      </c>
      <c r="C11" s="165">
        <v>2126</v>
      </c>
    </row>
    <row r="12" spans="1:4" s="1" customFormat="1" ht="18" customHeight="1">
      <c r="A12" s="19" t="s">
        <v>44</v>
      </c>
      <c r="B12" s="21">
        <v>3587</v>
      </c>
      <c r="C12" s="165">
        <v>3623</v>
      </c>
    </row>
    <row r="13" spans="1:4" s="392" customFormat="1" ht="18" customHeight="1">
      <c r="A13" s="169" t="s">
        <v>45</v>
      </c>
      <c r="B13" s="165">
        <v>10178</v>
      </c>
      <c r="C13" s="165">
        <v>10608</v>
      </c>
    </row>
    <row r="14" spans="1:4" s="392" customFormat="1" ht="18" customHeight="1">
      <c r="A14" s="169" t="s">
        <v>46</v>
      </c>
      <c r="B14" s="165">
        <v>19</v>
      </c>
      <c r="C14" s="165">
        <v>17</v>
      </c>
    </row>
    <row r="15" spans="1:4" s="1" customFormat="1" ht="18" customHeight="1">
      <c r="A15" s="19" t="s">
        <v>47</v>
      </c>
      <c r="B15" s="21">
        <v>2</v>
      </c>
      <c r="C15" s="165">
        <v>2</v>
      </c>
    </row>
    <row r="16" spans="1:4" s="1" customFormat="1" ht="18" customHeight="1">
      <c r="A16" s="19" t="s">
        <v>48</v>
      </c>
      <c r="B16" s="21">
        <v>272</v>
      </c>
      <c r="C16" s="165">
        <v>274</v>
      </c>
    </row>
    <row r="17" spans="1:4" s="1" customFormat="1" ht="18" customHeight="1">
      <c r="A17" s="19" t="s">
        <v>49</v>
      </c>
      <c r="B17" s="21">
        <v>615</v>
      </c>
      <c r="C17" s="165">
        <v>620</v>
      </c>
    </row>
    <row r="18" spans="1:4" s="1" customFormat="1" ht="18" customHeight="1">
      <c r="A18" s="19" t="s">
        <v>50</v>
      </c>
      <c r="B18" s="21">
        <v>215</v>
      </c>
      <c r="C18" s="165">
        <v>219</v>
      </c>
    </row>
    <row r="19" spans="1:4" s="1" customFormat="1" ht="18" customHeight="1">
      <c r="A19" s="19" t="s">
        <v>51</v>
      </c>
      <c r="B19" s="21">
        <v>65</v>
      </c>
      <c r="C19" s="165">
        <v>65</v>
      </c>
    </row>
    <row r="20" spans="1:4" s="1" customFormat="1" ht="18" customHeight="1">
      <c r="A20" s="19" t="s">
        <v>52</v>
      </c>
      <c r="B20" s="21">
        <v>30</v>
      </c>
      <c r="C20" s="165">
        <v>26</v>
      </c>
    </row>
    <row r="21" spans="1:4" s="1" customFormat="1" ht="18" customHeight="1">
      <c r="A21" s="19" t="s">
        <v>53</v>
      </c>
      <c r="B21" s="21">
        <v>7</v>
      </c>
      <c r="C21" s="165">
        <v>7</v>
      </c>
    </row>
    <row r="22" spans="1:4" s="1" customFormat="1" ht="18" customHeight="1">
      <c r="A22" s="19" t="s">
        <v>54</v>
      </c>
      <c r="B22" s="21">
        <v>5</v>
      </c>
      <c r="C22" s="165">
        <v>5</v>
      </c>
    </row>
    <row r="23" spans="1:4" s="1" customFormat="1" ht="18" customHeight="1">
      <c r="A23" s="19" t="s">
        <v>55</v>
      </c>
      <c r="B23" s="21">
        <v>78</v>
      </c>
      <c r="C23" s="165">
        <v>78</v>
      </c>
    </row>
    <row r="24" spans="1:4" s="1" customFormat="1" ht="18" customHeight="1">
      <c r="A24" s="19" t="s">
        <v>56</v>
      </c>
      <c r="B24" s="21">
        <v>189</v>
      </c>
      <c r="C24" s="165">
        <v>187</v>
      </c>
      <c r="D24" s="576"/>
    </row>
    <row r="25" spans="1:4" s="1" customFormat="1" ht="18" customHeight="1">
      <c r="A25" s="19" t="s">
        <v>57</v>
      </c>
      <c r="B25" s="21">
        <v>265</v>
      </c>
      <c r="C25" s="165">
        <v>279</v>
      </c>
      <c r="D25" s="576"/>
    </row>
    <row r="26" spans="1:4" s="1" customFormat="1" ht="18" customHeight="1">
      <c r="A26" s="19" t="s">
        <v>58</v>
      </c>
      <c r="B26" s="21">
        <v>738</v>
      </c>
      <c r="C26" s="165">
        <v>909</v>
      </c>
      <c r="D26" s="576"/>
    </row>
    <row r="27" spans="1:4" s="1" customFormat="1" ht="18" customHeight="1">
      <c r="A27" s="19" t="s">
        <v>59</v>
      </c>
      <c r="B27" s="21">
        <v>361</v>
      </c>
      <c r="C27" s="165">
        <v>367</v>
      </c>
      <c r="D27" s="576"/>
    </row>
    <row r="28" spans="1:4" s="1" customFormat="1" ht="18" customHeight="1">
      <c r="A28" s="19" t="s">
        <v>60</v>
      </c>
      <c r="B28" s="21">
        <v>49</v>
      </c>
      <c r="C28" s="165">
        <v>47</v>
      </c>
    </row>
    <row r="29" spans="1:4" s="1" customFormat="1" ht="18" customHeight="1">
      <c r="A29" s="19" t="s">
        <v>61</v>
      </c>
      <c r="B29" s="21">
        <v>1334</v>
      </c>
      <c r="C29" s="165">
        <v>1330</v>
      </c>
      <c r="D29" s="576"/>
    </row>
    <row r="30" spans="1:4" s="1" customFormat="1" ht="18" customHeight="1">
      <c r="A30" s="19" t="s">
        <v>62</v>
      </c>
      <c r="B30" s="21">
        <v>730</v>
      </c>
      <c r="C30" s="165">
        <v>826</v>
      </c>
      <c r="D30" s="576"/>
    </row>
    <row r="31" spans="1:4" s="1" customFormat="1" ht="18" customHeight="1">
      <c r="A31" s="19" t="s">
        <v>63</v>
      </c>
      <c r="B31" s="21">
        <v>15</v>
      </c>
      <c r="C31" s="165">
        <v>17</v>
      </c>
    </row>
    <row r="32" spans="1:4" s="1" customFormat="1" ht="18" customHeight="1">
      <c r="A32" s="19" t="s">
        <v>459</v>
      </c>
      <c r="B32" s="165">
        <v>4</v>
      </c>
      <c r="C32" s="165">
        <v>4</v>
      </c>
    </row>
    <row r="33" spans="1:5" s="1" customFormat="1" ht="18" customHeight="1">
      <c r="A33" s="19" t="s">
        <v>64</v>
      </c>
      <c r="B33" s="21">
        <v>1</v>
      </c>
      <c r="C33" s="21">
        <v>1</v>
      </c>
    </row>
    <row r="34" spans="1:5" s="1" customFormat="1" ht="18" customHeight="1">
      <c r="A34" s="19" t="s">
        <v>65</v>
      </c>
      <c r="B34" s="21">
        <v>2</v>
      </c>
      <c r="C34" s="21">
        <v>2</v>
      </c>
    </row>
    <row r="35" spans="1:5" s="1" customFormat="1" ht="18" customHeight="1">
      <c r="A35" s="19" t="s">
        <v>66</v>
      </c>
      <c r="B35" s="21">
        <v>0</v>
      </c>
      <c r="C35" s="21">
        <v>1</v>
      </c>
    </row>
    <row r="36" spans="1:5" s="1" customFormat="1" ht="18" customHeight="1">
      <c r="A36" s="19" t="s">
        <v>67</v>
      </c>
      <c r="B36" s="21">
        <v>0</v>
      </c>
      <c r="C36" s="21">
        <v>3</v>
      </c>
    </row>
    <row r="37" spans="1:5" s="33" customFormat="1" ht="12" customHeight="1">
      <c r="A37" s="1014" t="s">
        <v>68</v>
      </c>
      <c r="B37" s="1014"/>
      <c r="C37" s="1014"/>
      <c r="D37" s="1014"/>
      <c r="E37" s="1014"/>
    </row>
    <row r="38" spans="1:5" s="33" customFormat="1" ht="11.25" customHeight="1">
      <c r="A38" s="1014" t="s">
        <v>1194</v>
      </c>
      <c r="B38" s="1014"/>
      <c r="C38" s="1014"/>
      <c r="D38" s="1014"/>
      <c r="E38" s="1014"/>
    </row>
    <row r="39" spans="1:5" s="33" customFormat="1" ht="11.25" customHeight="1">
      <c r="A39" s="1014" t="s">
        <v>69</v>
      </c>
      <c r="B39" s="1014"/>
      <c r="C39" s="1014"/>
      <c r="D39" s="1014"/>
      <c r="E39" s="1014"/>
    </row>
    <row r="40" spans="1:5" s="1" customFormat="1" ht="28.35" customHeight="1">
      <c r="A40" s="167"/>
      <c r="B40" s="167"/>
      <c r="C40" s="167"/>
    </row>
  </sheetData>
  <mergeCells count="4">
    <mergeCell ref="A1:D1"/>
    <mergeCell ref="A37:E37"/>
    <mergeCell ref="A39:E39"/>
    <mergeCell ref="A38:E38"/>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Normal="100" workbookViewId="0">
      <selection activeCell="H6" sqref="H6:H17"/>
    </sheetView>
  </sheetViews>
  <sheetFormatPr defaultColWidth="9.140625" defaultRowHeight="15"/>
  <cols>
    <col min="1" max="16" width="14.5703125" style="16" bestFit="1" customWidth="1"/>
    <col min="17" max="17" width="4.5703125" style="16" bestFit="1" customWidth="1"/>
    <col min="18" max="16384" width="9.140625" style="16"/>
  </cols>
  <sheetData>
    <row r="1" spans="1:16" ht="31.5" customHeight="1">
      <c r="A1" s="1015" t="s">
        <v>8</v>
      </c>
      <c r="B1" s="1015"/>
      <c r="C1" s="1015"/>
    </row>
    <row r="2" spans="1:16" s="34" customFormat="1" ht="32.25" customHeight="1">
      <c r="A2" s="1047" t="s">
        <v>131</v>
      </c>
      <c r="B2" s="1047" t="s">
        <v>155</v>
      </c>
      <c r="C2" s="1047" t="s">
        <v>169</v>
      </c>
      <c r="D2" s="1047" t="s">
        <v>170</v>
      </c>
      <c r="E2" s="1047" t="s">
        <v>156</v>
      </c>
      <c r="F2" s="1047" t="s">
        <v>157</v>
      </c>
      <c r="G2" s="1047" t="s">
        <v>158</v>
      </c>
      <c r="H2" s="1047" t="s">
        <v>171</v>
      </c>
      <c r="I2" s="1047" t="s">
        <v>172</v>
      </c>
      <c r="J2" s="1047" t="s">
        <v>502</v>
      </c>
      <c r="K2" s="1047" t="s">
        <v>159</v>
      </c>
      <c r="L2" s="1047" t="s">
        <v>173</v>
      </c>
      <c r="M2" s="1047" t="s">
        <v>174</v>
      </c>
      <c r="N2" s="1103" t="s">
        <v>175</v>
      </c>
      <c r="O2" s="1116"/>
      <c r="P2" s="1104"/>
    </row>
    <row r="3" spans="1:16" s="34" customFormat="1" ht="21" customHeight="1">
      <c r="A3" s="1048"/>
      <c r="B3" s="1048"/>
      <c r="C3" s="1048"/>
      <c r="D3" s="1048"/>
      <c r="E3" s="1048"/>
      <c r="F3" s="1048"/>
      <c r="G3" s="1048"/>
      <c r="H3" s="1048"/>
      <c r="I3" s="1048"/>
      <c r="J3" s="1048"/>
      <c r="K3" s="1048"/>
      <c r="L3" s="1048"/>
      <c r="M3" s="1048"/>
      <c r="N3" s="18" t="s">
        <v>161</v>
      </c>
      <c r="O3" s="18" t="s">
        <v>162</v>
      </c>
      <c r="P3" s="18" t="s">
        <v>163</v>
      </c>
    </row>
    <row r="4" spans="1:16" s="41" customFormat="1" ht="18" customHeight="1">
      <c r="A4" s="23" t="s">
        <v>92</v>
      </c>
      <c r="B4" s="296">
        <v>298</v>
      </c>
      <c r="C4" s="296">
        <v>1236</v>
      </c>
      <c r="D4" s="296">
        <v>7</v>
      </c>
      <c r="E4" s="296">
        <v>249</v>
      </c>
      <c r="F4" s="296">
        <v>3.82E-3</v>
      </c>
      <c r="G4" s="296">
        <v>4.6776600000000004</v>
      </c>
      <c r="H4" s="296">
        <v>11.168901719999999</v>
      </c>
      <c r="I4" s="296">
        <v>4.4855026999999999E-2</v>
      </c>
      <c r="J4" s="297">
        <v>292379.62599999999</v>
      </c>
      <c r="K4" s="296">
        <v>0</v>
      </c>
      <c r="L4" s="296">
        <v>0</v>
      </c>
      <c r="M4" s="298">
        <v>19488804.359999999</v>
      </c>
      <c r="N4" s="296">
        <v>30325.03</v>
      </c>
      <c r="O4" s="296">
        <v>16065.53</v>
      </c>
      <c r="P4" s="296">
        <v>29011.34</v>
      </c>
    </row>
    <row r="5" spans="1:16" s="34" customFormat="1" ht="18" customHeight="1">
      <c r="A5" s="293" t="s">
        <v>93</v>
      </c>
      <c r="B5" s="50">
        <v>294</v>
      </c>
      <c r="C5" s="50">
        <v>1219</v>
      </c>
      <c r="D5" s="50">
        <v>13</v>
      </c>
      <c r="E5" s="50">
        <v>248</v>
      </c>
      <c r="F5" s="50">
        <v>7.6999999999999999E-2</v>
      </c>
      <c r="G5" s="50">
        <v>49.407699999999998</v>
      </c>
      <c r="H5" s="50">
        <v>42.965980315000003</v>
      </c>
      <c r="I5" s="50">
        <v>0.17324992062500003</v>
      </c>
      <c r="J5" s="50">
        <v>55799.974435064942</v>
      </c>
      <c r="K5" s="50" t="s">
        <v>724</v>
      </c>
      <c r="L5" s="50" t="s">
        <v>724</v>
      </c>
      <c r="M5" s="50">
        <v>24177248.868711721</v>
      </c>
      <c r="N5" s="50">
        <v>36199.599999999999</v>
      </c>
      <c r="O5" s="50">
        <v>28124.97</v>
      </c>
      <c r="P5" s="50">
        <v>34410.86</v>
      </c>
    </row>
    <row r="6" spans="1:16" s="34" customFormat="1" ht="18" customHeight="1">
      <c r="A6" s="193" t="s">
        <v>94</v>
      </c>
      <c r="B6" s="51">
        <v>295</v>
      </c>
      <c r="C6" s="51">
        <v>1233</v>
      </c>
      <c r="D6" s="51">
        <v>3</v>
      </c>
      <c r="E6" s="51">
        <v>19</v>
      </c>
      <c r="F6" s="51">
        <v>1.2999999999999999E-4</v>
      </c>
      <c r="G6" s="51">
        <v>0.94077</v>
      </c>
      <c r="H6" s="51">
        <v>0.58973220000000004</v>
      </c>
      <c r="I6" s="51">
        <v>3.1038536842105266E-2</v>
      </c>
      <c r="J6" s="52">
        <v>453640.15384615393</v>
      </c>
      <c r="K6" s="51" t="s">
        <v>724</v>
      </c>
      <c r="L6" s="51" t="s">
        <v>724</v>
      </c>
      <c r="M6" s="110">
        <v>19699591.829999998</v>
      </c>
      <c r="N6" s="51">
        <v>29342.89</v>
      </c>
      <c r="O6" s="51">
        <v>28124.97</v>
      </c>
      <c r="P6" s="51">
        <v>28721.49</v>
      </c>
    </row>
    <row r="7" spans="1:16" s="34" customFormat="1" ht="18" customHeight="1">
      <c r="A7" s="193" t="s">
        <v>95</v>
      </c>
      <c r="B7" s="51">
        <v>295</v>
      </c>
      <c r="C7" s="51">
        <v>1233</v>
      </c>
      <c r="D7" s="51">
        <v>2</v>
      </c>
      <c r="E7" s="51">
        <v>20</v>
      </c>
      <c r="F7" s="51">
        <v>1.9999999999999998E-4</v>
      </c>
      <c r="G7" s="51">
        <v>0.57550999999999997</v>
      </c>
      <c r="H7" s="51">
        <v>1.2115415999999999</v>
      </c>
      <c r="I7" s="51">
        <v>6.0577079999999991E-2</v>
      </c>
      <c r="J7" s="52">
        <v>605770.79999999993</v>
      </c>
      <c r="K7" s="51" t="s">
        <v>724</v>
      </c>
      <c r="L7" s="51" t="s">
        <v>724</v>
      </c>
      <c r="M7" s="110">
        <v>21148233.09</v>
      </c>
      <c r="N7" s="51">
        <v>30572.21</v>
      </c>
      <c r="O7" s="51">
        <v>28453.33</v>
      </c>
      <c r="P7" s="51">
        <v>30572.21</v>
      </c>
    </row>
    <row r="8" spans="1:16" s="34" customFormat="1" ht="18" customHeight="1">
      <c r="A8" s="193" t="s">
        <v>96</v>
      </c>
      <c r="B8" s="51">
        <v>295</v>
      </c>
      <c r="C8" s="51">
        <v>1227</v>
      </c>
      <c r="D8" s="51">
        <v>3</v>
      </c>
      <c r="E8" s="51">
        <v>22</v>
      </c>
      <c r="F8" s="51">
        <v>4.3000000000000004E-4</v>
      </c>
      <c r="G8" s="51">
        <v>1.9636199999999999</v>
      </c>
      <c r="H8" s="51">
        <v>3.5608810550000003</v>
      </c>
      <c r="I8" s="51">
        <v>0.16185822977272729</v>
      </c>
      <c r="J8" s="52">
        <v>828111.87325581396</v>
      </c>
      <c r="K8" s="51" t="s">
        <v>724</v>
      </c>
      <c r="L8" s="51" t="s">
        <v>724</v>
      </c>
      <c r="M8" s="110">
        <v>21743033.949999999</v>
      </c>
      <c r="N8" s="51">
        <v>31124.6</v>
      </c>
      <c r="O8" s="51">
        <v>30539.94</v>
      </c>
      <c r="P8" s="51">
        <v>30856.69</v>
      </c>
    </row>
    <row r="9" spans="1:16" s="34" customFormat="1" ht="18" customHeight="1">
      <c r="A9" s="193" t="s">
        <v>97</v>
      </c>
      <c r="B9" s="51">
        <v>295</v>
      </c>
      <c r="C9" s="51">
        <v>1226</v>
      </c>
      <c r="D9" s="51">
        <v>4</v>
      </c>
      <c r="E9" s="51">
        <v>21</v>
      </c>
      <c r="F9" s="51">
        <v>1.2799999999999999E-3</v>
      </c>
      <c r="G9" s="51">
        <v>3.5210300000000005</v>
      </c>
      <c r="H9" s="51">
        <v>4.6536527000000003</v>
      </c>
      <c r="I9" s="51">
        <v>0.22160250952380953</v>
      </c>
      <c r="J9" s="52">
        <v>363566.61718750006</v>
      </c>
      <c r="K9" s="51" t="s">
        <v>724</v>
      </c>
      <c r="L9" s="51" t="s">
        <v>724</v>
      </c>
      <c r="M9" s="110">
        <v>22096592.27</v>
      </c>
      <c r="N9" s="51">
        <v>31210.2</v>
      </c>
      <c r="O9" s="51">
        <v>30629.02</v>
      </c>
      <c r="P9" s="51">
        <v>30825.15</v>
      </c>
    </row>
    <row r="10" spans="1:16" s="34" customFormat="1" ht="18" customHeight="1">
      <c r="A10" s="193" t="s">
        <v>98</v>
      </c>
      <c r="B10" s="51">
        <v>294</v>
      </c>
      <c r="C10" s="51">
        <v>1225</v>
      </c>
      <c r="D10" s="51">
        <v>2</v>
      </c>
      <c r="E10" s="51">
        <v>21</v>
      </c>
      <c r="F10" s="51">
        <v>1.2800000000000003E-3</v>
      </c>
      <c r="G10" s="51">
        <v>2.7706599999999995</v>
      </c>
      <c r="H10" s="51">
        <v>4.864324400000001</v>
      </c>
      <c r="I10" s="51">
        <v>0.23163449523809529</v>
      </c>
      <c r="J10" s="52">
        <v>380025.34375</v>
      </c>
      <c r="K10" s="51" t="s">
        <v>724</v>
      </c>
      <c r="L10" s="51" t="s">
        <v>724</v>
      </c>
      <c r="M10" s="110">
        <v>23379069.039999999</v>
      </c>
      <c r="N10" s="51">
        <v>33589.31</v>
      </c>
      <c r="O10" s="51">
        <v>30825.15</v>
      </c>
      <c r="P10" s="51">
        <v>33589.31</v>
      </c>
    </row>
    <row r="11" spans="1:16" s="34" customFormat="1" ht="18" customHeight="1">
      <c r="A11" s="256" t="s">
        <v>99</v>
      </c>
      <c r="B11" s="51">
        <v>294</v>
      </c>
      <c r="C11" s="51">
        <v>1224</v>
      </c>
      <c r="D11" s="51">
        <v>2</v>
      </c>
      <c r="E11" s="51">
        <v>21</v>
      </c>
      <c r="F11" s="51">
        <v>5.9000000000000014E-4</v>
      </c>
      <c r="G11" s="51">
        <v>1.63368</v>
      </c>
      <c r="H11" s="51">
        <v>3.4929280250000003</v>
      </c>
      <c r="I11" s="51">
        <v>0.16632990595238098</v>
      </c>
      <c r="J11" s="52">
        <v>592021.69915254228</v>
      </c>
      <c r="K11" s="51" t="s">
        <v>724</v>
      </c>
      <c r="L11" s="51" t="s">
        <v>724</v>
      </c>
      <c r="M11" s="110">
        <v>24329472.420000002</v>
      </c>
      <c r="N11" s="51">
        <v>35028.480000000003</v>
      </c>
      <c r="O11" s="51">
        <v>33476.800000000003</v>
      </c>
      <c r="P11" s="51">
        <v>34527.15</v>
      </c>
    </row>
    <row r="12" spans="1:16" s="34" customFormat="1" ht="18" customHeight="1">
      <c r="A12" s="294" t="s">
        <v>765</v>
      </c>
      <c r="B12" s="51">
        <v>294</v>
      </c>
      <c r="C12" s="51">
        <v>1220</v>
      </c>
      <c r="D12" s="51">
        <v>4</v>
      </c>
      <c r="E12" s="51">
        <v>20</v>
      </c>
      <c r="F12" s="51">
        <v>4.7100000000000006E-3</v>
      </c>
      <c r="G12" s="51">
        <v>2.7969399999999993</v>
      </c>
      <c r="H12" s="51">
        <v>4.9844299649999995</v>
      </c>
      <c r="I12" s="51">
        <v>0.24922149824999998</v>
      </c>
      <c r="J12" s="52">
        <v>105826.53853503182</v>
      </c>
      <c r="K12" s="51" t="s">
        <v>724</v>
      </c>
      <c r="L12" s="51" t="s">
        <v>724</v>
      </c>
      <c r="M12" s="110">
        <v>24254985.59</v>
      </c>
      <c r="N12" s="51">
        <v>36199.599999999999</v>
      </c>
      <c r="O12" s="51">
        <v>34354.25</v>
      </c>
      <c r="P12" s="51">
        <v>34663.19</v>
      </c>
    </row>
    <row r="13" spans="1:16" s="34" customFormat="1" ht="18" customHeight="1">
      <c r="A13" s="294" t="s">
        <v>802</v>
      </c>
      <c r="B13" s="51">
        <v>293</v>
      </c>
      <c r="C13" s="51">
        <v>1217</v>
      </c>
      <c r="D13" s="51">
        <v>4</v>
      </c>
      <c r="E13" s="51">
        <v>20</v>
      </c>
      <c r="F13" s="51">
        <v>1.3809999999999999E-2</v>
      </c>
      <c r="G13" s="51">
        <v>1.4319299999999999</v>
      </c>
      <c r="H13" s="51">
        <v>2.09</v>
      </c>
      <c r="I13" s="51">
        <v>0.1045</v>
      </c>
      <c r="J13" s="51">
        <v>15133.960897900071</v>
      </c>
      <c r="K13" s="51" t="s">
        <v>724</v>
      </c>
      <c r="L13" s="51" t="s">
        <v>724</v>
      </c>
      <c r="M13" s="110">
        <v>23647819.5</v>
      </c>
      <c r="N13" s="51">
        <v>35528.47</v>
      </c>
      <c r="O13" s="51">
        <v>33369.17</v>
      </c>
      <c r="P13" s="51">
        <v>33369.17</v>
      </c>
    </row>
    <row r="14" spans="1:16" s="34" customFormat="1" ht="18" customHeight="1">
      <c r="A14" s="108" t="s">
        <v>901</v>
      </c>
      <c r="B14" s="51">
        <v>293</v>
      </c>
      <c r="C14" s="51">
        <v>1217</v>
      </c>
      <c r="D14" s="51">
        <v>5</v>
      </c>
      <c r="E14" s="51">
        <v>23</v>
      </c>
      <c r="F14" s="51">
        <v>2.0500000000000002E-3</v>
      </c>
      <c r="G14" s="51">
        <v>1.79901</v>
      </c>
      <c r="H14" s="51">
        <v>3.569792425000001</v>
      </c>
      <c r="I14" s="51">
        <v>0.15520836630434787</v>
      </c>
      <c r="J14" s="51">
        <v>174136.21585365859</v>
      </c>
      <c r="K14" s="51" t="s">
        <v>724</v>
      </c>
      <c r="L14" s="51" t="s">
        <v>724</v>
      </c>
      <c r="M14" s="51">
        <v>24399681.399999999</v>
      </c>
      <c r="N14" s="51">
        <v>34432.870000000003</v>
      </c>
      <c r="O14" s="51">
        <v>32705.56</v>
      </c>
      <c r="P14" s="51">
        <v>34165.050000000003</v>
      </c>
    </row>
    <row r="15" spans="1:16" s="34" customFormat="1" ht="18" customHeight="1">
      <c r="A15" s="108" t="s">
        <v>915</v>
      </c>
      <c r="B15" s="51">
        <v>293</v>
      </c>
      <c r="C15" s="51">
        <v>1217</v>
      </c>
      <c r="D15" s="51">
        <v>4</v>
      </c>
      <c r="E15" s="51">
        <v>20</v>
      </c>
      <c r="F15" s="51">
        <v>2.0400000000000001E-3</v>
      </c>
      <c r="G15" s="51">
        <v>1.5811500000000001</v>
      </c>
      <c r="H15" s="51">
        <v>3.7509015250000002</v>
      </c>
      <c r="I15" s="51">
        <v>0.18754507625</v>
      </c>
      <c r="J15" s="51">
        <v>183867.72181372548</v>
      </c>
      <c r="K15" s="51" t="s">
        <v>724</v>
      </c>
      <c r="L15" s="51" t="s">
        <v>724</v>
      </c>
      <c r="M15" s="51">
        <v>24223566.66</v>
      </c>
      <c r="N15" s="51">
        <v>36020.11</v>
      </c>
      <c r="O15" s="51">
        <v>33641.58</v>
      </c>
      <c r="P15" s="51">
        <v>34115.19</v>
      </c>
    </row>
    <row r="16" spans="1:16" s="34" customFormat="1" ht="18" customHeight="1">
      <c r="A16" s="108" t="s">
        <v>1134</v>
      </c>
      <c r="B16" s="51">
        <v>292</v>
      </c>
      <c r="C16" s="51">
        <v>1218</v>
      </c>
      <c r="D16" s="51">
        <v>4</v>
      </c>
      <c r="E16" s="51">
        <v>20</v>
      </c>
      <c r="F16" s="51">
        <v>3.3E-3</v>
      </c>
      <c r="G16" s="51">
        <v>1.7935100000000004</v>
      </c>
      <c r="H16" s="51">
        <v>4.6693566500000001</v>
      </c>
      <c r="I16" s="51">
        <v>0.2334678325</v>
      </c>
      <c r="J16" s="51">
        <v>141495.65606060607</v>
      </c>
      <c r="K16" s="51" t="s">
        <v>724</v>
      </c>
      <c r="L16" s="51" t="s">
        <v>724</v>
      </c>
      <c r="M16" s="51">
        <v>23155376.909305923</v>
      </c>
      <c r="N16" s="51">
        <v>35003.46</v>
      </c>
      <c r="O16" s="51">
        <v>32046.33</v>
      </c>
      <c r="P16" s="51">
        <v>33097.29</v>
      </c>
    </row>
    <row r="17" spans="1:16" s="34" customFormat="1" ht="18" customHeight="1">
      <c r="A17" s="108" t="s">
        <v>1195</v>
      </c>
      <c r="B17" s="51">
        <v>292</v>
      </c>
      <c r="C17" s="51">
        <v>1219</v>
      </c>
      <c r="D17" s="51">
        <v>8</v>
      </c>
      <c r="E17" s="51">
        <v>21</v>
      </c>
      <c r="F17" s="51">
        <v>4.718E-2</v>
      </c>
      <c r="G17" s="51">
        <v>28.599889999999998</v>
      </c>
      <c r="H17" s="51">
        <v>5.5284397700000003</v>
      </c>
      <c r="I17" s="51">
        <v>0.26325903666666667</v>
      </c>
      <c r="J17" s="51">
        <v>11717.761275964393</v>
      </c>
      <c r="K17" s="51" t="s">
        <v>724</v>
      </c>
      <c r="L17" s="51" t="s">
        <v>724</v>
      </c>
      <c r="M17" s="51">
        <v>24177248.868711721</v>
      </c>
      <c r="N17" s="51">
        <v>34469.53</v>
      </c>
      <c r="O17" s="51">
        <v>31217.29</v>
      </c>
      <c r="P17" s="51">
        <v>34410.86</v>
      </c>
    </row>
    <row r="18" spans="1:16" s="34" customFormat="1" ht="18" customHeight="1">
      <c r="A18" s="59" t="s">
        <v>967</v>
      </c>
      <c r="B18" s="60"/>
      <c r="C18" s="60"/>
      <c r="D18" s="60"/>
      <c r="E18" s="60"/>
      <c r="F18" s="60"/>
      <c r="G18" s="60"/>
      <c r="H18" s="60"/>
      <c r="I18" s="60"/>
      <c r="J18" s="60"/>
      <c r="K18" s="60"/>
      <c r="L18" s="60"/>
      <c r="M18" s="60"/>
      <c r="N18" s="60"/>
      <c r="O18" s="60"/>
      <c r="P18" s="60"/>
    </row>
    <row r="19" spans="1:16" s="34" customFormat="1" ht="18.75" customHeight="1">
      <c r="A19" s="1015" t="s">
        <v>1200</v>
      </c>
      <c r="B19" s="1015"/>
      <c r="C19" s="1015"/>
      <c r="D19" s="1015"/>
      <c r="E19" s="1015"/>
      <c r="F19" s="1015"/>
      <c r="G19" s="1015"/>
      <c r="H19" s="1015"/>
      <c r="I19" s="1015"/>
      <c r="J19" s="1015"/>
      <c r="K19" s="1015"/>
      <c r="L19" s="1015"/>
      <c r="M19" s="1015"/>
      <c r="N19" s="1015"/>
      <c r="O19" s="1015"/>
      <c r="P19" s="1015"/>
    </row>
    <row r="20" spans="1:16" s="34" customFormat="1" ht="18.75" customHeight="1">
      <c r="A20" s="1015" t="s">
        <v>176</v>
      </c>
      <c r="B20" s="1015"/>
      <c r="C20" s="1015"/>
      <c r="D20" s="1015"/>
      <c r="E20" s="1015"/>
      <c r="F20" s="1015"/>
      <c r="G20" s="1015"/>
      <c r="H20" s="1015"/>
      <c r="I20" s="1015"/>
      <c r="J20" s="1015"/>
      <c r="K20" s="1015"/>
      <c r="L20" s="1015"/>
      <c r="M20" s="1015"/>
      <c r="N20" s="1015"/>
      <c r="O20" s="1015"/>
      <c r="P20" s="1015"/>
    </row>
    <row r="21" spans="1:16" s="34" customFormat="1" ht="28.35" customHeight="1"/>
  </sheetData>
  <mergeCells count="17">
    <mergeCell ref="L2:L3"/>
    <mergeCell ref="M2:M3"/>
    <mergeCell ref="N2:P2"/>
    <mergeCell ref="A19:P19"/>
    <mergeCell ref="A20:P20"/>
    <mergeCell ref="F2:F3"/>
    <mergeCell ref="G2:G3"/>
    <mergeCell ref="H2:H3"/>
    <mergeCell ref="I2:I3"/>
    <mergeCell ref="J2:J3"/>
    <mergeCell ref="K2:K3"/>
    <mergeCell ref="E2:E3"/>
    <mergeCell ref="A1:C1"/>
    <mergeCell ref="A2:A3"/>
    <mergeCell ref="B2:B3"/>
    <mergeCell ref="C2:C3"/>
    <mergeCell ref="D2:D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election activeCell="L16" sqref="L16"/>
    </sheetView>
  </sheetViews>
  <sheetFormatPr defaultColWidth="9.140625" defaultRowHeight="15"/>
  <cols>
    <col min="1" max="1" width="6.42578125" style="16" bestFit="1" customWidth="1"/>
    <col min="2" max="2" width="36.42578125" style="16" bestFit="1" customWidth="1"/>
    <col min="3" max="8" width="13.5703125" style="16" bestFit="1" customWidth="1"/>
    <col min="9" max="9" width="4.85546875" style="16" bestFit="1" customWidth="1"/>
    <col min="10" max="16384" width="9.140625" style="16"/>
  </cols>
  <sheetData>
    <row r="1" spans="1:8" ht="13.5" customHeight="1">
      <c r="A1" s="1120" t="s">
        <v>177</v>
      </c>
      <c r="B1" s="1120"/>
      <c r="C1" s="1120"/>
      <c r="D1" s="1120"/>
      <c r="E1" s="1121"/>
      <c r="F1" s="1121"/>
      <c r="G1" s="1121"/>
      <c r="H1" s="1121"/>
    </row>
    <row r="2" spans="1:8" s="34" customFormat="1" ht="19.5" customHeight="1">
      <c r="A2" s="1093" t="s">
        <v>178</v>
      </c>
      <c r="B2" s="1100"/>
      <c r="C2" s="1100"/>
      <c r="D2" s="1100"/>
      <c r="E2" s="1100"/>
      <c r="F2" s="1100"/>
      <c r="G2" s="1100"/>
      <c r="H2" s="1094"/>
    </row>
    <row r="3" spans="1:8" s="34" customFormat="1" ht="15" customHeight="1">
      <c r="A3" s="1037" t="s">
        <v>179</v>
      </c>
      <c r="B3" s="1037" t="s">
        <v>180</v>
      </c>
      <c r="C3" s="1043" t="s">
        <v>133</v>
      </c>
      <c r="D3" s="1044"/>
      <c r="E3" s="1043" t="s">
        <v>134</v>
      </c>
      <c r="F3" s="1044"/>
      <c r="G3" s="1093" t="s">
        <v>135</v>
      </c>
      <c r="H3" s="1094"/>
    </row>
    <row r="4" spans="1:8" s="34" customFormat="1" ht="15" customHeight="1">
      <c r="A4" s="1039"/>
      <c r="B4" s="1039"/>
      <c r="C4" s="471" t="s">
        <v>93</v>
      </c>
      <c r="D4" s="53" t="s">
        <v>1195</v>
      </c>
      <c r="E4" s="53" t="s">
        <v>93</v>
      </c>
      <c r="F4" s="53" t="s">
        <v>1195</v>
      </c>
      <c r="G4" s="53" t="s">
        <v>93</v>
      </c>
      <c r="H4" s="53" t="s">
        <v>1195</v>
      </c>
    </row>
    <row r="5" spans="1:8" s="34" customFormat="1" ht="15" customHeight="1">
      <c r="A5" s="22">
        <v>1</v>
      </c>
      <c r="B5" s="19" t="s">
        <v>181</v>
      </c>
      <c r="C5" s="472">
        <v>20.306274386477988</v>
      </c>
      <c r="D5" s="63">
        <v>24.138973806629238</v>
      </c>
      <c r="E5" s="62">
        <v>9.14</v>
      </c>
      <c r="F5" s="62">
        <v>11.33</v>
      </c>
      <c r="G5" s="64">
        <v>2.9518390295907442</v>
      </c>
      <c r="H5" s="64">
        <v>1.2343821736164089</v>
      </c>
    </row>
    <row r="6" spans="1:8" s="34" customFormat="1" ht="15" customHeight="1">
      <c r="A6" s="22">
        <v>2</v>
      </c>
      <c r="B6" s="19" t="s">
        <v>182</v>
      </c>
      <c r="C6" s="472">
        <v>0.30445353179820306</v>
      </c>
      <c r="D6" s="63">
        <v>0.17899869307415886</v>
      </c>
      <c r="E6" s="62">
        <v>1.21</v>
      </c>
      <c r="F6" s="62">
        <v>0.74</v>
      </c>
      <c r="G6" s="64">
        <v>0</v>
      </c>
      <c r="H6" s="64">
        <v>0</v>
      </c>
    </row>
    <row r="7" spans="1:8" s="34" customFormat="1" ht="15" customHeight="1">
      <c r="A7" s="22">
        <v>3</v>
      </c>
      <c r="B7" s="19" t="s">
        <v>183</v>
      </c>
      <c r="C7" s="472">
        <v>0.40234977586015619</v>
      </c>
      <c r="D7" s="63">
        <v>0.45628215745179784</v>
      </c>
      <c r="E7" s="62">
        <v>0.18</v>
      </c>
      <c r="F7" s="62">
        <v>0.14000000000000001</v>
      </c>
      <c r="G7" s="64">
        <v>0</v>
      </c>
      <c r="H7" s="64">
        <v>0</v>
      </c>
    </row>
    <row r="8" spans="1:8" s="34" customFormat="1" ht="15" customHeight="1">
      <c r="A8" s="22">
        <v>4</v>
      </c>
      <c r="B8" s="19" t="s">
        <v>1137</v>
      </c>
      <c r="C8" s="472">
        <v>9.6057811255291607E-3</v>
      </c>
      <c r="D8" s="63">
        <v>6.5274744352707735E-3</v>
      </c>
      <c r="E8" s="62">
        <v>0</v>
      </c>
      <c r="F8" s="62">
        <v>0</v>
      </c>
      <c r="G8" s="64">
        <v>0</v>
      </c>
      <c r="H8" s="64">
        <v>0</v>
      </c>
    </row>
    <row r="9" spans="1:8" s="34" customFormat="1" ht="15" customHeight="1">
      <c r="A9" s="22">
        <v>5</v>
      </c>
      <c r="B9" s="19" t="s">
        <v>184</v>
      </c>
      <c r="C9" s="472">
        <v>0.20659367387842034</v>
      </c>
      <c r="D9" s="63">
        <v>0.28939564009815344</v>
      </c>
      <c r="E9" s="62">
        <v>4.96</v>
      </c>
      <c r="F9" s="62">
        <v>5.25</v>
      </c>
      <c r="G9" s="64">
        <v>1.3183928353693102E-4</v>
      </c>
      <c r="H9" s="64">
        <v>0</v>
      </c>
    </row>
    <row r="10" spans="1:8" s="34" customFormat="1" ht="15" customHeight="1">
      <c r="A10" s="22">
        <v>6</v>
      </c>
      <c r="B10" s="19" t="s">
        <v>185</v>
      </c>
      <c r="C10" s="472">
        <v>3.1160898151534812E-2</v>
      </c>
      <c r="D10" s="63">
        <v>3.4729730364541529E-2</v>
      </c>
      <c r="E10" s="62">
        <v>0.7</v>
      </c>
      <c r="F10" s="62">
        <v>0.81</v>
      </c>
      <c r="G10" s="64">
        <v>0</v>
      </c>
      <c r="H10" s="64">
        <v>0</v>
      </c>
    </row>
    <row r="11" spans="1:8" s="34" customFormat="1" ht="15" customHeight="1">
      <c r="A11" s="22">
        <v>7</v>
      </c>
      <c r="B11" s="19" t="s">
        <v>186</v>
      </c>
      <c r="C11" s="472">
        <v>1.4064942024148921E-2</v>
      </c>
      <c r="D11" s="63">
        <v>1.3251318708514429E-2</v>
      </c>
      <c r="E11" s="62">
        <v>0.46</v>
      </c>
      <c r="F11" s="62">
        <v>0.34</v>
      </c>
      <c r="G11" s="64">
        <v>0</v>
      </c>
      <c r="H11" s="64">
        <v>0</v>
      </c>
    </row>
    <row r="12" spans="1:8" s="34" customFormat="1" ht="15" customHeight="1">
      <c r="A12" s="22">
        <v>8</v>
      </c>
      <c r="B12" s="19" t="s">
        <v>187</v>
      </c>
      <c r="C12" s="472">
        <v>2.1280446234244752</v>
      </c>
      <c r="D12" s="63">
        <v>2.1051593823331651</v>
      </c>
      <c r="E12" s="62">
        <v>0.06</v>
      </c>
      <c r="F12" s="62">
        <v>7.0000000000000007E-2</v>
      </c>
      <c r="G12" s="64">
        <v>50.029333904833273</v>
      </c>
      <c r="H12" s="64">
        <v>31.368450361176677</v>
      </c>
    </row>
    <row r="13" spans="1:8" s="34" customFormat="1" ht="15" customHeight="1">
      <c r="A13" s="22">
        <v>9</v>
      </c>
      <c r="B13" s="19" t="s">
        <v>188</v>
      </c>
      <c r="C13" s="472">
        <v>1.8139497726924154E-2</v>
      </c>
      <c r="D13" s="63">
        <v>2.889423688413905E-2</v>
      </c>
      <c r="E13" s="62">
        <v>5.4</v>
      </c>
      <c r="F13" s="62">
        <v>5.13</v>
      </c>
      <c r="G13" s="64">
        <v>0</v>
      </c>
      <c r="H13" s="64">
        <v>0</v>
      </c>
    </row>
    <row r="14" spans="1:8" s="34" customFormat="1" ht="15" customHeight="1">
      <c r="A14" s="22">
        <v>10</v>
      </c>
      <c r="B14" s="19" t="s">
        <v>189</v>
      </c>
      <c r="C14" s="472">
        <v>0.1107313115920637</v>
      </c>
      <c r="D14" s="63">
        <v>0.10850427368026358</v>
      </c>
      <c r="E14" s="62">
        <v>0</v>
      </c>
      <c r="F14" s="62">
        <v>0</v>
      </c>
      <c r="G14" s="64">
        <v>0</v>
      </c>
      <c r="H14" s="64">
        <v>0</v>
      </c>
    </row>
    <row r="15" spans="1:8" s="34" customFormat="1" ht="15" customHeight="1">
      <c r="A15" s="22">
        <v>11</v>
      </c>
      <c r="B15" s="19" t="s">
        <v>190</v>
      </c>
      <c r="C15" s="472">
        <v>0.36891012641675347</v>
      </c>
      <c r="D15" s="63">
        <v>0.21819829584344341</v>
      </c>
      <c r="E15" s="62">
        <v>2.71</v>
      </c>
      <c r="F15" s="62">
        <v>2.4300000000000002</v>
      </c>
      <c r="G15" s="64">
        <v>7.4134415462532341E-2</v>
      </c>
      <c r="H15" s="64">
        <v>0</v>
      </c>
    </row>
    <row r="16" spans="1:8" s="34" customFormat="1" ht="15" customHeight="1">
      <c r="A16" s="22">
        <v>12</v>
      </c>
      <c r="B16" s="19" t="s">
        <v>191</v>
      </c>
      <c r="C16" s="472">
        <v>0.28169940653336295</v>
      </c>
      <c r="D16" s="63">
        <v>0.24904786440374163</v>
      </c>
      <c r="E16" s="62">
        <v>0.37</v>
      </c>
      <c r="F16" s="62">
        <v>0.28000000000000003</v>
      </c>
      <c r="G16" s="64">
        <v>3.6153510014122281</v>
      </c>
      <c r="H16" s="64">
        <v>0</v>
      </c>
    </row>
    <row r="17" spans="1:8" s="34" customFormat="1" ht="15" customHeight="1">
      <c r="A17" s="22">
        <v>13</v>
      </c>
      <c r="B17" s="19" t="s">
        <v>192</v>
      </c>
      <c r="C17" s="472">
        <v>0.19786495420699982</v>
      </c>
      <c r="D17" s="63">
        <v>0.18152432020033982</v>
      </c>
      <c r="E17" s="62">
        <v>0.25</v>
      </c>
      <c r="F17" s="62">
        <v>0.17</v>
      </c>
      <c r="G17" s="64">
        <v>0.42417778586388072</v>
      </c>
      <c r="H17" s="64">
        <v>0</v>
      </c>
    </row>
    <row r="18" spans="1:8" s="34" customFormat="1" ht="15" customHeight="1">
      <c r="A18" s="22">
        <v>14</v>
      </c>
      <c r="B18" s="19" t="s">
        <v>193</v>
      </c>
      <c r="C18" s="472">
        <v>2.3784345270449254</v>
      </c>
      <c r="D18" s="63">
        <v>2.0684875457520717</v>
      </c>
      <c r="E18" s="62">
        <v>0.15</v>
      </c>
      <c r="F18" s="62">
        <v>0.13</v>
      </c>
      <c r="G18" s="64">
        <v>0</v>
      </c>
      <c r="H18" s="64">
        <v>26.002309146980178</v>
      </c>
    </row>
    <row r="19" spans="1:8" s="34" customFormat="1" ht="15" customHeight="1">
      <c r="A19" s="22">
        <v>15</v>
      </c>
      <c r="B19" s="19" t="s">
        <v>194</v>
      </c>
      <c r="C19" s="472">
        <v>0.14320121598822261</v>
      </c>
      <c r="D19" s="63">
        <v>0.13223731890888235</v>
      </c>
      <c r="E19" s="62">
        <v>0.08</v>
      </c>
      <c r="F19" s="62">
        <v>0.05</v>
      </c>
      <c r="G19" s="64">
        <v>0</v>
      </c>
      <c r="H19" s="64">
        <v>0</v>
      </c>
    </row>
    <row r="20" spans="1:8" s="34" customFormat="1" ht="15" customHeight="1">
      <c r="A20" s="22">
        <v>16</v>
      </c>
      <c r="B20" s="19" t="s">
        <v>195</v>
      </c>
      <c r="C20" s="472">
        <v>8.617067965010097E-3</v>
      </c>
      <c r="D20" s="63">
        <v>7.0586972974387612E-3</v>
      </c>
      <c r="E20" s="62">
        <v>0</v>
      </c>
      <c r="F20" s="62">
        <v>0</v>
      </c>
      <c r="G20" s="64">
        <v>0</v>
      </c>
      <c r="H20" s="64">
        <v>0</v>
      </c>
    </row>
    <row r="21" spans="1:8" s="34" customFormat="1" ht="15" customHeight="1">
      <c r="A21" s="22">
        <v>17</v>
      </c>
      <c r="B21" s="19" t="s">
        <v>196</v>
      </c>
      <c r="C21" s="472">
        <v>36.445857030146058</v>
      </c>
      <c r="D21" s="63">
        <v>39.529237623995492</v>
      </c>
      <c r="E21" s="62">
        <v>67.58</v>
      </c>
      <c r="F21" s="62">
        <v>68.22</v>
      </c>
      <c r="G21" s="64">
        <v>21.777136146103153</v>
      </c>
      <c r="H21" s="64">
        <v>4.9772632324436081</v>
      </c>
    </row>
    <row r="22" spans="1:8" s="34" customFormat="1" ht="15" customHeight="1">
      <c r="A22" s="22">
        <v>18</v>
      </c>
      <c r="B22" s="19" t="s">
        <v>197</v>
      </c>
      <c r="C22" s="472">
        <v>1.6478358254496572E-2</v>
      </c>
      <c r="D22" s="63">
        <v>1.4038859090492508E-2</v>
      </c>
      <c r="E22" s="62">
        <v>0</v>
      </c>
      <c r="F22" s="62">
        <v>0</v>
      </c>
      <c r="G22" s="64">
        <v>0</v>
      </c>
      <c r="H22" s="64">
        <v>0</v>
      </c>
    </row>
    <row r="23" spans="1:8" s="34" customFormat="1" ht="15" customHeight="1">
      <c r="A23" s="22">
        <v>19</v>
      </c>
      <c r="B23" s="19" t="s">
        <v>198</v>
      </c>
      <c r="C23" s="472">
        <v>0.17997375104502958</v>
      </c>
      <c r="D23" s="63">
        <v>0.22210907188229684</v>
      </c>
      <c r="E23" s="62">
        <v>0.28000000000000003</v>
      </c>
      <c r="F23" s="62">
        <v>0.31</v>
      </c>
      <c r="G23" s="64">
        <v>0</v>
      </c>
      <c r="H23" s="64">
        <v>0</v>
      </c>
    </row>
    <row r="24" spans="1:8" s="34" customFormat="1" ht="15" customHeight="1">
      <c r="A24" s="22">
        <v>20</v>
      </c>
      <c r="B24" s="19" t="s">
        <v>199</v>
      </c>
      <c r="C24" s="472">
        <v>0.79886777012478272</v>
      </c>
      <c r="D24" s="63">
        <v>1.0916045718515828</v>
      </c>
      <c r="E24" s="62">
        <v>0.84</v>
      </c>
      <c r="F24" s="62">
        <v>0.8</v>
      </c>
      <c r="G24" s="64">
        <v>0</v>
      </c>
      <c r="H24" s="64">
        <v>0</v>
      </c>
    </row>
    <row r="25" spans="1:8" s="34" customFormat="1" ht="15" customHeight="1">
      <c r="A25" s="22">
        <v>21</v>
      </c>
      <c r="B25" s="19" t="s">
        <v>200</v>
      </c>
      <c r="C25" s="472">
        <v>35.648677370214912</v>
      </c>
      <c r="D25" s="63">
        <v>28.92573911711499</v>
      </c>
      <c r="E25" s="62">
        <v>5.63</v>
      </c>
      <c r="F25" s="62">
        <v>3.8</v>
      </c>
      <c r="G25" s="64">
        <v>21.127895877450648</v>
      </c>
      <c r="H25" s="64">
        <v>36.417595085783127</v>
      </c>
    </row>
    <row r="26" spans="1:8" s="34" customFormat="1" ht="13.5" customHeight="1">
      <c r="A26" s="19"/>
      <c r="B26" s="19" t="s">
        <v>87</v>
      </c>
      <c r="C26" s="473">
        <v>100</v>
      </c>
      <c r="D26" s="26">
        <v>100</v>
      </c>
      <c r="E26" s="39">
        <v>100</v>
      </c>
      <c r="F26" s="65">
        <v>100</v>
      </c>
      <c r="G26" s="39">
        <v>100</v>
      </c>
      <c r="H26" s="73">
        <v>100</v>
      </c>
    </row>
    <row r="27" spans="1:8" s="34" customFormat="1" ht="14.25" customHeight="1">
      <c r="A27" s="1122" t="s">
        <v>68</v>
      </c>
      <c r="B27" s="1123"/>
      <c r="C27" s="1123"/>
      <c r="D27" s="1123"/>
      <c r="E27" s="1123"/>
      <c r="F27" s="1123"/>
      <c r="G27" s="1123"/>
      <c r="H27" s="1124"/>
    </row>
    <row r="28" spans="1:8" s="34" customFormat="1" ht="37.5" customHeight="1">
      <c r="A28" s="1125" t="s">
        <v>755</v>
      </c>
      <c r="B28" s="1126"/>
      <c r="C28" s="1126"/>
      <c r="D28" s="1126"/>
      <c r="E28" s="1126"/>
      <c r="F28" s="1126"/>
      <c r="G28" s="1126"/>
      <c r="H28" s="1127"/>
    </row>
    <row r="29" spans="1:8" s="34" customFormat="1" ht="18" customHeight="1">
      <c r="A29" s="1128" t="s">
        <v>1200</v>
      </c>
      <c r="B29" s="1129"/>
      <c r="C29" s="1129"/>
      <c r="D29" s="1129"/>
      <c r="E29" s="1129"/>
      <c r="F29" s="1129"/>
      <c r="G29" s="1129"/>
      <c r="H29" s="1130"/>
    </row>
    <row r="30" spans="1:8" s="34" customFormat="1" ht="13.5" customHeight="1">
      <c r="A30" s="1122" t="s">
        <v>130</v>
      </c>
      <c r="B30" s="1123"/>
      <c r="C30" s="1123"/>
      <c r="D30" s="1123"/>
      <c r="E30" s="1123"/>
      <c r="F30" s="1123"/>
      <c r="G30" s="1123"/>
      <c r="H30" s="1124"/>
    </row>
    <row r="31" spans="1:8" s="34" customFormat="1" ht="28.35" customHeight="1">
      <c r="C31" s="137"/>
    </row>
  </sheetData>
  <mergeCells count="11">
    <mergeCell ref="A1:H1"/>
    <mergeCell ref="A27:H27"/>
    <mergeCell ref="A28:H28"/>
    <mergeCell ref="A30:H30"/>
    <mergeCell ref="A2:H2"/>
    <mergeCell ref="A3:A4"/>
    <mergeCell ref="B3:B4"/>
    <mergeCell ref="C3:D3"/>
    <mergeCell ref="E3:F3"/>
    <mergeCell ref="G3:H3"/>
    <mergeCell ref="A29:H29"/>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Normal="100" workbookViewId="0">
      <selection activeCell="C24" sqref="C24"/>
    </sheetView>
  </sheetViews>
  <sheetFormatPr defaultColWidth="9.140625" defaultRowHeight="15"/>
  <cols>
    <col min="1" max="6" width="14.5703125" style="16" bestFit="1" customWidth="1"/>
    <col min="7" max="7" width="4.5703125" style="16" bestFit="1" customWidth="1"/>
    <col min="8" max="16384" width="9.140625" style="16"/>
  </cols>
  <sheetData>
    <row r="1" spans="1:6" ht="15" customHeight="1">
      <c r="A1" s="1095" t="s">
        <v>10</v>
      </c>
      <c r="B1" s="1095"/>
      <c r="C1" s="1095"/>
      <c r="D1" s="1095"/>
      <c r="E1" s="1095"/>
      <c r="F1" s="1095"/>
    </row>
    <row r="2" spans="1:6" s="34" customFormat="1" ht="18" customHeight="1">
      <c r="A2" s="1037" t="s">
        <v>84</v>
      </c>
      <c r="B2" s="1043" t="s">
        <v>201</v>
      </c>
      <c r="C2" s="1111"/>
      <c r="D2" s="1111"/>
      <c r="E2" s="1111"/>
      <c r="F2" s="1044"/>
    </row>
    <row r="3" spans="1:6" s="34" customFormat="1" ht="18" customHeight="1">
      <c r="A3" s="1039"/>
      <c r="B3" s="53" t="s">
        <v>202</v>
      </c>
      <c r="C3" s="53" t="s">
        <v>203</v>
      </c>
      <c r="D3" s="53" t="s">
        <v>60</v>
      </c>
      <c r="E3" s="53" t="s">
        <v>204</v>
      </c>
      <c r="F3" s="53" t="s">
        <v>200</v>
      </c>
    </row>
    <row r="4" spans="1:6" s="41" customFormat="1" ht="18" customHeight="1">
      <c r="A4" s="23" t="s">
        <v>92</v>
      </c>
      <c r="B4" s="66">
        <v>32.385412500999998</v>
      </c>
      <c r="C4" s="66">
        <v>12.172552466000001</v>
      </c>
      <c r="D4" s="66">
        <v>2.9133824640000001</v>
      </c>
      <c r="E4" s="66">
        <v>5.9446905000000001E-2</v>
      </c>
      <c r="F4" s="66">
        <v>52.469205664</v>
      </c>
    </row>
    <row r="5" spans="1:6" s="41" customFormat="1" ht="18" customHeight="1">
      <c r="A5" s="299" t="s">
        <v>93</v>
      </c>
      <c r="B5" s="300">
        <v>33.850580506248065</v>
      </c>
      <c r="C5" s="300">
        <v>10.979365224763498</v>
      </c>
      <c r="D5" s="300">
        <v>2.3963204017727078</v>
      </c>
      <c r="E5" s="300">
        <v>7.2782086084619224E-2</v>
      </c>
      <c r="F5" s="300">
        <v>52.700951781131103</v>
      </c>
    </row>
    <row r="6" spans="1:6" s="34" customFormat="1" ht="18" customHeight="1">
      <c r="A6" s="108" t="s">
        <v>94</v>
      </c>
      <c r="B6" s="205">
        <v>36.667332748</v>
      </c>
      <c r="C6" s="205">
        <v>7.6826232279999997</v>
      </c>
      <c r="D6" s="205">
        <v>1.168702232</v>
      </c>
      <c r="E6" s="205">
        <v>1.8225653000000001E-2</v>
      </c>
      <c r="F6" s="205">
        <v>54.463116139</v>
      </c>
    </row>
    <row r="7" spans="1:6" s="34" customFormat="1" ht="18" customHeight="1">
      <c r="A7" s="108" t="s">
        <v>95</v>
      </c>
      <c r="B7" s="205">
        <v>35.080858491999997</v>
      </c>
      <c r="C7" s="205">
        <v>6.1808664999999996</v>
      </c>
      <c r="D7" s="205">
        <v>2.2894423860000002</v>
      </c>
      <c r="E7" s="205">
        <v>2.5045161999999999E-2</v>
      </c>
      <c r="F7" s="205">
        <v>56.42378746</v>
      </c>
    </row>
    <row r="8" spans="1:6" s="34" customFormat="1" ht="18" customHeight="1">
      <c r="A8" s="108" t="s">
        <v>96</v>
      </c>
      <c r="B8" s="205">
        <v>31.361168538000001</v>
      </c>
      <c r="C8" s="205">
        <v>13.03292691</v>
      </c>
      <c r="D8" s="205">
        <v>1.7356493850000001</v>
      </c>
      <c r="E8" s="205">
        <v>4.2905776999999999E-2</v>
      </c>
      <c r="F8" s="205">
        <v>53.827349388999998</v>
      </c>
    </row>
    <row r="9" spans="1:6" s="34" customFormat="1" ht="18" customHeight="1">
      <c r="A9" s="108" t="s">
        <v>97</v>
      </c>
      <c r="B9" s="205">
        <v>32.926864737000002</v>
      </c>
      <c r="C9" s="205">
        <v>9.5316411629999998</v>
      </c>
      <c r="D9" s="205">
        <v>1.8162733470000001</v>
      </c>
      <c r="E9" s="205">
        <v>3.6230927000000003E-2</v>
      </c>
      <c r="F9" s="205">
        <v>55.688989825</v>
      </c>
    </row>
    <row r="10" spans="1:6" s="34" customFormat="1" ht="18" customHeight="1">
      <c r="A10" s="108" t="s">
        <v>98</v>
      </c>
      <c r="B10" s="205">
        <v>31.432983781000001</v>
      </c>
      <c r="C10" s="205">
        <v>14.337509868</v>
      </c>
      <c r="D10" s="205">
        <v>2.6236218519999999</v>
      </c>
      <c r="E10" s="205">
        <v>2.5353220999999999E-2</v>
      </c>
      <c r="F10" s="205">
        <v>51.580531278000002</v>
      </c>
    </row>
    <row r="11" spans="1:6" s="34" customFormat="1" ht="18" customHeight="1">
      <c r="A11" s="108" t="s">
        <v>99</v>
      </c>
      <c r="B11" s="205">
        <v>29.404740044</v>
      </c>
      <c r="C11" s="205">
        <v>21.801628671</v>
      </c>
      <c r="D11" s="205">
        <v>1.984602953</v>
      </c>
      <c r="E11" s="205">
        <v>2.2463294000000002E-2</v>
      </c>
      <c r="F11" s="205">
        <v>46.786565037999999</v>
      </c>
    </row>
    <row r="12" spans="1:6" s="34" customFormat="1" ht="18" customHeight="1">
      <c r="A12" s="108" t="s">
        <v>765</v>
      </c>
      <c r="B12" s="205">
        <v>34.014494560000003</v>
      </c>
      <c r="C12" s="205">
        <v>15.501154872000001</v>
      </c>
      <c r="D12" s="205">
        <v>2.734153021</v>
      </c>
      <c r="E12" s="205">
        <v>1.8086093000000001E-2</v>
      </c>
      <c r="F12" s="205">
        <v>47.732111453999998</v>
      </c>
    </row>
    <row r="13" spans="1:6" s="34" customFormat="1" ht="18" customHeight="1">
      <c r="A13" s="108" t="s">
        <v>802</v>
      </c>
      <c r="B13" s="205">
        <v>37.666914036999998</v>
      </c>
      <c r="C13" s="205">
        <v>6.7180577530000001</v>
      </c>
      <c r="D13" s="205">
        <v>1.6239172070000001</v>
      </c>
      <c r="E13" s="205">
        <v>3.8967812999999997E-2</v>
      </c>
      <c r="F13" s="205">
        <v>53.952143190000001</v>
      </c>
    </row>
    <row r="14" spans="1:6" s="34" customFormat="1" ht="18" customHeight="1">
      <c r="A14" s="108" t="s">
        <v>901</v>
      </c>
      <c r="B14" s="205">
        <v>35.051106862872459</v>
      </c>
      <c r="C14" s="205">
        <v>6.2398936765289852</v>
      </c>
      <c r="D14" s="205">
        <v>3.2581268059956452</v>
      </c>
      <c r="E14" s="205">
        <v>6.3769075291461697E-2</v>
      </c>
      <c r="F14" s="205">
        <v>55.38710357931145</v>
      </c>
    </row>
    <row r="15" spans="1:6" s="34" customFormat="1" ht="18" customHeight="1">
      <c r="A15" s="108" t="s">
        <v>915</v>
      </c>
      <c r="B15" s="205">
        <v>34.367111808029094</v>
      </c>
      <c r="C15" s="205">
        <v>5.8324466989579955</v>
      </c>
      <c r="D15" s="205">
        <v>2.0320259291068643</v>
      </c>
      <c r="E15" s="205">
        <v>0.58199411486398422</v>
      </c>
      <c r="F15" s="205">
        <v>57.186421449042044</v>
      </c>
    </row>
    <row r="16" spans="1:6" s="34" customFormat="1" ht="18" customHeight="1">
      <c r="A16" s="108" t="s">
        <v>1134</v>
      </c>
      <c r="B16" s="205">
        <v>36.102514343320649</v>
      </c>
      <c r="C16" s="205">
        <v>8.6469051743116303</v>
      </c>
      <c r="D16" s="205">
        <v>3.252317436646373</v>
      </c>
      <c r="E16" s="205">
        <v>1.1334412423512701E-2</v>
      </c>
      <c r="F16" s="205">
        <v>51.986928633297843</v>
      </c>
    </row>
    <row r="17" spans="1:6" s="34" customFormat="1" ht="18" customHeight="1">
      <c r="A17" s="108" t="s">
        <v>1195</v>
      </c>
      <c r="B17" s="205">
        <v>35.390002527253259</v>
      </c>
      <c r="C17" s="205">
        <v>10.606755933774535</v>
      </c>
      <c r="D17" s="205">
        <v>4.3737641015105355</v>
      </c>
      <c r="E17" s="205">
        <v>7.407613098840372E-3</v>
      </c>
      <c r="F17" s="205">
        <v>49.622069824362832</v>
      </c>
    </row>
    <row r="18" spans="1:6" s="34" customFormat="1" ht="15" customHeight="1">
      <c r="A18" s="1015" t="s">
        <v>1200</v>
      </c>
      <c r="B18" s="1015"/>
      <c r="C18" s="1015"/>
      <c r="D18" s="1015"/>
      <c r="E18" s="1015"/>
    </row>
    <row r="19" spans="1:6" s="34" customFormat="1" ht="13.5" customHeight="1">
      <c r="A19" s="1015" t="s">
        <v>205</v>
      </c>
      <c r="B19" s="1015"/>
      <c r="C19" s="1015"/>
      <c r="D19" s="1015"/>
      <c r="E19" s="1015"/>
    </row>
    <row r="20" spans="1:6" s="34" customFormat="1" ht="28.35" customHeight="1"/>
  </sheetData>
  <mergeCells count="5">
    <mergeCell ref="A1:F1"/>
    <mergeCell ref="A2:A3"/>
    <mergeCell ref="B2:F2"/>
    <mergeCell ref="A18:E18"/>
    <mergeCell ref="A19:E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Normal="100" workbookViewId="0">
      <selection activeCell="C20" sqref="C20"/>
    </sheetView>
  </sheetViews>
  <sheetFormatPr defaultColWidth="9.140625" defaultRowHeight="15"/>
  <cols>
    <col min="1" max="6" width="14.5703125" style="16" bestFit="1" customWidth="1"/>
    <col min="7" max="7" width="4.5703125" style="16" bestFit="1" customWidth="1"/>
    <col min="8" max="16384" width="9.140625" style="16"/>
  </cols>
  <sheetData>
    <row r="1" spans="1:6" ht="18" customHeight="1">
      <c r="A1" s="1095" t="s">
        <v>11</v>
      </c>
      <c r="B1" s="1095"/>
      <c r="C1" s="1095"/>
      <c r="D1" s="1095"/>
      <c r="E1" s="1095"/>
      <c r="F1" s="1095"/>
    </row>
    <row r="2" spans="1:6" s="34" customFormat="1" ht="18" customHeight="1">
      <c r="A2" s="769" t="s">
        <v>206</v>
      </c>
      <c r="B2" s="771" t="s">
        <v>201</v>
      </c>
      <c r="C2" s="773"/>
      <c r="D2" s="773"/>
      <c r="E2" s="773"/>
      <c r="F2" s="772"/>
    </row>
    <row r="3" spans="1:6" s="34" customFormat="1" ht="18" customHeight="1">
      <c r="A3" s="770"/>
      <c r="B3" s="53" t="s">
        <v>202</v>
      </c>
      <c r="C3" s="53" t="s">
        <v>203</v>
      </c>
      <c r="D3" s="53" t="s">
        <v>60</v>
      </c>
      <c r="E3" s="53" t="s">
        <v>204</v>
      </c>
      <c r="F3" s="53" t="s">
        <v>200</v>
      </c>
    </row>
    <row r="4" spans="1:6" s="41" customFormat="1" ht="18" customHeight="1">
      <c r="A4" s="23" t="s">
        <v>92</v>
      </c>
      <c r="B4" s="66">
        <v>25.09</v>
      </c>
      <c r="C4" s="66">
        <v>11.36</v>
      </c>
      <c r="D4" s="66">
        <v>5.07</v>
      </c>
      <c r="E4" s="66">
        <v>0.1</v>
      </c>
      <c r="F4" s="66">
        <v>58.39</v>
      </c>
    </row>
    <row r="5" spans="1:6" s="41" customFormat="1" ht="18" customHeight="1">
      <c r="A5" s="299" t="s">
        <v>93</v>
      </c>
      <c r="B5" s="300">
        <v>27.53</v>
      </c>
      <c r="C5" s="300">
        <v>12.14</v>
      </c>
      <c r="D5" s="300">
        <v>6.24</v>
      </c>
      <c r="E5" s="300">
        <v>0.17</v>
      </c>
      <c r="F5" s="300">
        <v>53.92</v>
      </c>
    </row>
    <row r="6" spans="1:6" s="34" customFormat="1" ht="18" customHeight="1">
      <c r="A6" s="108" t="s">
        <v>94</v>
      </c>
      <c r="B6" s="205">
        <v>27.27</v>
      </c>
      <c r="C6" s="205">
        <v>10.55</v>
      </c>
      <c r="D6" s="205">
        <v>4.83</v>
      </c>
      <c r="E6" s="205">
        <v>0.1</v>
      </c>
      <c r="F6" s="205">
        <v>57.25</v>
      </c>
    </row>
    <row r="7" spans="1:6" s="34" customFormat="1" ht="18" customHeight="1">
      <c r="A7" s="108" t="s">
        <v>95</v>
      </c>
      <c r="B7" s="205">
        <v>26.86</v>
      </c>
      <c r="C7" s="205">
        <v>10.43</v>
      </c>
      <c r="D7" s="205">
        <v>4.49</v>
      </c>
      <c r="E7" s="205">
        <v>0.13</v>
      </c>
      <c r="F7" s="205">
        <v>58.09</v>
      </c>
    </row>
    <row r="8" spans="1:6" s="34" customFormat="1" ht="18" customHeight="1">
      <c r="A8" s="108" t="s">
        <v>96</v>
      </c>
      <c r="B8" s="205">
        <v>27.2</v>
      </c>
      <c r="C8" s="205">
        <v>9.75</v>
      </c>
      <c r="D8" s="205">
        <v>4.7699999999999996</v>
      </c>
      <c r="E8" s="205">
        <v>0.17</v>
      </c>
      <c r="F8" s="205">
        <v>58.11</v>
      </c>
    </row>
    <row r="9" spans="1:6" s="34" customFormat="1" ht="18" customHeight="1">
      <c r="A9" s="108" t="s">
        <v>97</v>
      </c>
      <c r="B9" s="205">
        <v>26.78</v>
      </c>
      <c r="C9" s="205">
        <v>9.64</v>
      </c>
      <c r="D9" s="205">
        <v>5.69</v>
      </c>
      <c r="E9" s="205">
        <v>0.19</v>
      </c>
      <c r="F9" s="205">
        <v>57.7</v>
      </c>
    </row>
    <row r="10" spans="1:6" s="34" customFormat="1" ht="18" customHeight="1">
      <c r="A10" s="108" t="s">
        <v>98</v>
      </c>
      <c r="B10" s="205">
        <v>26.84</v>
      </c>
      <c r="C10" s="205">
        <v>12.21</v>
      </c>
      <c r="D10" s="205">
        <v>6.51</v>
      </c>
      <c r="E10" s="205">
        <v>0.21</v>
      </c>
      <c r="F10" s="205">
        <v>54.23</v>
      </c>
    </row>
    <row r="11" spans="1:6" s="34" customFormat="1" ht="18" customHeight="1">
      <c r="A11" s="108" t="s">
        <v>99</v>
      </c>
      <c r="B11" s="205">
        <v>26.97</v>
      </c>
      <c r="C11" s="205">
        <v>13.17</v>
      </c>
      <c r="D11" s="205">
        <v>6.8</v>
      </c>
      <c r="E11" s="205">
        <v>0.22</v>
      </c>
      <c r="F11" s="205">
        <v>52.84</v>
      </c>
    </row>
    <row r="12" spans="1:6" s="34" customFormat="1" ht="18" customHeight="1">
      <c r="A12" s="108" t="s">
        <v>765</v>
      </c>
      <c r="B12" s="205">
        <v>29.5</v>
      </c>
      <c r="C12" s="205">
        <v>10.94</v>
      </c>
      <c r="D12" s="205">
        <v>6.32</v>
      </c>
      <c r="E12" s="205">
        <v>0.22</v>
      </c>
      <c r="F12" s="205">
        <v>53.02</v>
      </c>
    </row>
    <row r="13" spans="1:6" s="34" customFormat="1" ht="18" customHeight="1">
      <c r="A13" s="108" t="s">
        <v>802</v>
      </c>
      <c r="B13" s="205">
        <v>27.25</v>
      </c>
      <c r="C13" s="205">
        <v>16.29</v>
      </c>
      <c r="D13" s="205">
        <v>6.29</v>
      </c>
      <c r="E13" s="205">
        <v>0.2</v>
      </c>
      <c r="F13" s="205">
        <v>49.97</v>
      </c>
    </row>
    <row r="14" spans="1:6" s="34" customFormat="1" ht="18" customHeight="1">
      <c r="A14" s="108" t="s">
        <v>901</v>
      </c>
      <c r="B14" s="205">
        <v>27.48</v>
      </c>
      <c r="C14" s="205">
        <v>12.84</v>
      </c>
      <c r="D14" s="205">
        <v>6.65</v>
      </c>
      <c r="E14" s="205">
        <v>0.24</v>
      </c>
      <c r="F14" s="205">
        <v>52.79</v>
      </c>
    </row>
    <row r="15" spans="1:6" s="34" customFormat="1" ht="18" customHeight="1">
      <c r="A15" s="108" t="s">
        <v>915</v>
      </c>
      <c r="B15" s="205">
        <v>27.88</v>
      </c>
      <c r="C15" s="205">
        <v>12.22</v>
      </c>
      <c r="D15" s="205">
        <v>7.56</v>
      </c>
      <c r="E15" s="205">
        <v>0.16</v>
      </c>
      <c r="F15" s="205">
        <v>52.18</v>
      </c>
    </row>
    <row r="16" spans="1:6" s="34" customFormat="1" ht="18" customHeight="1">
      <c r="A16" s="108" t="s">
        <v>1134</v>
      </c>
      <c r="B16" s="205">
        <v>28.86</v>
      </c>
      <c r="C16" s="205">
        <v>12.98</v>
      </c>
      <c r="D16" s="205">
        <v>7.75</v>
      </c>
      <c r="E16" s="205">
        <v>0.13</v>
      </c>
      <c r="F16" s="205">
        <v>50.28</v>
      </c>
    </row>
    <row r="17" spans="1:6" s="34" customFormat="1" ht="18" customHeight="1">
      <c r="A17" s="108" t="s">
        <v>1195</v>
      </c>
      <c r="B17" s="205">
        <v>27.47</v>
      </c>
      <c r="C17" s="205">
        <v>15.5</v>
      </c>
      <c r="D17" s="205">
        <v>7.88</v>
      </c>
      <c r="E17" s="205">
        <v>0.1</v>
      </c>
      <c r="F17" s="205">
        <v>49.05</v>
      </c>
    </row>
    <row r="18" spans="1:6" s="34" customFormat="1" ht="15" customHeight="1">
      <c r="A18" s="1015" t="s">
        <v>1200</v>
      </c>
      <c r="B18" s="1015"/>
      <c r="C18" s="1015"/>
      <c r="D18" s="1015"/>
      <c r="E18" s="1015"/>
      <c r="F18" s="1015"/>
    </row>
    <row r="19" spans="1:6" s="34" customFormat="1" ht="13.5" customHeight="1">
      <c r="A19" s="1015" t="s">
        <v>207</v>
      </c>
      <c r="B19" s="1015"/>
      <c r="C19" s="1015"/>
      <c r="D19" s="1015"/>
      <c r="E19" s="1015"/>
      <c r="F19" s="1015"/>
    </row>
    <row r="20" spans="1:6" s="34" customFormat="1" ht="25.35" customHeight="1"/>
  </sheetData>
  <mergeCells count="3">
    <mergeCell ref="A1:F1"/>
    <mergeCell ref="A18:F18"/>
    <mergeCell ref="A19:F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Normal="100" workbookViewId="0">
      <selection activeCell="E23" sqref="E23"/>
    </sheetView>
  </sheetViews>
  <sheetFormatPr defaultColWidth="9.140625" defaultRowHeight="15"/>
  <cols>
    <col min="1" max="6" width="14.5703125" style="16" bestFit="1" customWidth="1"/>
    <col min="7" max="7" width="4.5703125" style="16" bestFit="1" customWidth="1"/>
    <col min="8" max="16384" width="9.140625" style="16"/>
  </cols>
  <sheetData>
    <row r="1" spans="1:6" ht="21" customHeight="1">
      <c r="A1" s="1015" t="s">
        <v>12</v>
      </c>
      <c r="B1" s="1015"/>
      <c r="C1" s="1015"/>
      <c r="D1" s="1015"/>
    </row>
    <row r="2" spans="1:6" s="34" customFormat="1" ht="18.75" customHeight="1">
      <c r="A2" s="1131" t="s">
        <v>84</v>
      </c>
      <c r="B2" s="1043" t="s">
        <v>201</v>
      </c>
      <c r="C2" s="1111"/>
      <c r="D2" s="1111"/>
      <c r="E2" s="1111"/>
      <c r="F2" s="1044"/>
    </row>
    <row r="3" spans="1:6" s="34" customFormat="1" ht="18" customHeight="1">
      <c r="A3" s="1132"/>
      <c r="B3" s="53" t="s">
        <v>202</v>
      </c>
      <c r="C3" s="53" t="s">
        <v>203</v>
      </c>
      <c r="D3" s="53" t="s">
        <v>60</v>
      </c>
      <c r="E3" s="53" t="s">
        <v>204</v>
      </c>
      <c r="F3" s="53" t="s">
        <v>200</v>
      </c>
    </row>
    <row r="4" spans="1:6" s="41" customFormat="1" ht="18" customHeight="1">
      <c r="A4" s="23" t="s">
        <v>92</v>
      </c>
      <c r="B4" s="67">
        <v>0</v>
      </c>
      <c r="C4" s="67">
        <v>0</v>
      </c>
      <c r="D4" s="67">
        <v>0</v>
      </c>
      <c r="E4" s="67">
        <v>0</v>
      </c>
      <c r="F4" s="26">
        <v>100</v>
      </c>
    </row>
    <row r="5" spans="1:6" s="41" customFormat="1" ht="18" customHeight="1">
      <c r="A5" s="23" t="s">
        <v>93</v>
      </c>
      <c r="B5" s="67">
        <v>0</v>
      </c>
      <c r="C5" s="67">
        <v>0</v>
      </c>
      <c r="D5" s="67">
        <v>0</v>
      </c>
      <c r="E5" s="67">
        <v>0</v>
      </c>
      <c r="F5" s="26">
        <v>100</v>
      </c>
    </row>
    <row r="6" spans="1:6" s="34" customFormat="1" ht="18" customHeight="1">
      <c r="A6" s="19" t="s">
        <v>94</v>
      </c>
      <c r="B6" s="63">
        <v>0</v>
      </c>
      <c r="C6" s="63">
        <v>0</v>
      </c>
      <c r="D6" s="63">
        <v>0</v>
      </c>
      <c r="E6" s="63">
        <v>0</v>
      </c>
      <c r="F6" s="22">
        <v>100</v>
      </c>
    </row>
    <row r="7" spans="1:6" s="34" customFormat="1" ht="18" customHeight="1">
      <c r="A7" s="19" t="s">
        <v>95</v>
      </c>
      <c r="B7" s="63">
        <v>0</v>
      </c>
      <c r="C7" s="63">
        <v>0</v>
      </c>
      <c r="D7" s="63">
        <v>0</v>
      </c>
      <c r="E7" s="63">
        <v>0</v>
      </c>
      <c r="F7" s="22">
        <v>100</v>
      </c>
    </row>
    <row r="8" spans="1:6" s="34" customFormat="1" ht="18" customHeight="1">
      <c r="A8" s="19" t="s">
        <v>96</v>
      </c>
      <c r="B8" s="63">
        <v>0</v>
      </c>
      <c r="C8" s="63">
        <v>0</v>
      </c>
      <c r="D8" s="63">
        <v>0</v>
      </c>
      <c r="E8" s="63">
        <v>0</v>
      </c>
      <c r="F8" s="22">
        <v>100</v>
      </c>
    </row>
    <row r="9" spans="1:6" s="34" customFormat="1" ht="18" customHeight="1">
      <c r="A9" s="19" t="s">
        <v>97</v>
      </c>
      <c r="B9" s="63">
        <v>0</v>
      </c>
      <c r="C9" s="63">
        <v>0</v>
      </c>
      <c r="D9" s="63">
        <v>0</v>
      </c>
      <c r="E9" s="63">
        <v>0</v>
      </c>
      <c r="F9" s="22">
        <v>100</v>
      </c>
    </row>
    <row r="10" spans="1:6" s="34" customFormat="1" ht="18" customHeight="1">
      <c r="A10" s="19" t="s">
        <v>98</v>
      </c>
      <c r="B10" s="63">
        <v>0</v>
      </c>
      <c r="C10" s="63">
        <v>0</v>
      </c>
      <c r="D10" s="63">
        <v>0</v>
      </c>
      <c r="E10" s="63">
        <v>0</v>
      </c>
      <c r="F10" s="22">
        <v>100</v>
      </c>
    </row>
    <row r="11" spans="1:6" s="34" customFormat="1" ht="18" customHeight="1">
      <c r="A11" s="19" t="s">
        <v>99</v>
      </c>
      <c r="B11" s="63">
        <v>0</v>
      </c>
      <c r="C11" s="63">
        <v>0</v>
      </c>
      <c r="D11" s="63">
        <v>0</v>
      </c>
      <c r="E11" s="63">
        <v>0</v>
      </c>
      <c r="F11" s="22">
        <v>100</v>
      </c>
    </row>
    <row r="12" spans="1:6" s="34" customFormat="1" ht="18" customHeight="1">
      <c r="A12" s="19" t="s">
        <v>765</v>
      </c>
      <c r="B12" s="63">
        <v>0</v>
      </c>
      <c r="C12" s="63">
        <v>0</v>
      </c>
      <c r="D12" s="63">
        <v>0</v>
      </c>
      <c r="E12" s="63">
        <v>0</v>
      </c>
      <c r="F12" s="22">
        <v>100</v>
      </c>
    </row>
    <row r="13" spans="1:6" s="34" customFormat="1" ht="18" customHeight="1">
      <c r="A13" s="170" t="s">
        <v>802</v>
      </c>
      <c r="B13" s="212">
        <v>0</v>
      </c>
      <c r="C13" s="212">
        <v>0</v>
      </c>
      <c r="D13" s="212">
        <v>0</v>
      </c>
      <c r="E13" s="212">
        <v>0</v>
      </c>
      <c r="F13" s="22">
        <v>100</v>
      </c>
    </row>
    <row r="14" spans="1:6" s="34" customFormat="1" ht="18" customHeight="1">
      <c r="A14" s="108" t="s">
        <v>901</v>
      </c>
      <c r="B14" s="214">
        <v>0</v>
      </c>
      <c r="C14" s="214">
        <v>0</v>
      </c>
      <c r="D14" s="214">
        <v>0</v>
      </c>
      <c r="E14" s="214">
        <v>0</v>
      </c>
      <c r="F14" s="22">
        <v>100</v>
      </c>
    </row>
    <row r="15" spans="1:6" s="34" customFormat="1" ht="18" customHeight="1">
      <c r="A15" s="108" t="s">
        <v>915</v>
      </c>
      <c r="B15" s="214">
        <v>0</v>
      </c>
      <c r="C15" s="214">
        <v>0</v>
      </c>
      <c r="D15" s="214">
        <v>0</v>
      </c>
      <c r="E15" s="214">
        <v>0</v>
      </c>
      <c r="F15" s="22">
        <v>100</v>
      </c>
    </row>
    <row r="16" spans="1:6" s="34" customFormat="1" ht="18" customHeight="1">
      <c r="A16" s="108" t="s">
        <v>1134</v>
      </c>
      <c r="B16" s="214">
        <v>0</v>
      </c>
      <c r="C16" s="214">
        <v>0</v>
      </c>
      <c r="D16" s="214">
        <v>0</v>
      </c>
      <c r="E16" s="214">
        <v>0</v>
      </c>
      <c r="F16" s="22">
        <v>100</v>
      </c>
    </row>
    <row r="17" spans="1:6" s="34" customFormat="1" ht="18" customHeight="1">
      <c r="A17" s="108" t="s">
        <v>1195</v>
      </c>
      <c r="B17" s="214">
        <v>0</v>
      </c>
      <c r="C17" s="214">
        <v>0</v>
      </c>
      <c r="D17" s="214">
        <v>0</v>
      </c>
      <c r="E17" s="214">
        <v>0</v>
      </c>
      <c r="F17" s="22">
        <v>100</v>
      </c>
    </row>
    <row r="18" spans="1:6" s="34" customFormat="1" ht="18" customHeight="1">
      <c r="A18" s="1133" t="s">
        <v>1200</v>
      </c>
      <c r="B18" s="1134"/>
      <c r="C18" s="1134"/>
      <c r="D18" s="1134"/>
      <c r="E18" s="1134"/>
      <c r="F18" s="1135"/>
    </row>
    <row r="19" spans="1:6" s="34" customFormat="1" ht="18" customHeight="1">
      <c r="A19" s="1136" t="s">
        <v>208</v>
      </c>
      <c r="B19" s="1137"/>
      <c r="C19" s="1137"/>
      <c r="D19" s="1137"/>
      <c r="E19" s="1137"/>
      <c r="F19" s="1138"/>
    </row>
    <row r="20" spans="1:6" s="34" customFormat="1" ht="28.35" customHeight="1"/>
  </sheetData>
  <mergeCells count="5">
    <mergeCell ref="A1:D1"/>
    <mergeCell ref="A2:A3"/>
    <mergeCell ref="B2:F2"/>
    <mergeCell ref="A18:F18"/>
    <mergeCell ref="A19:F19"/>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activeCell="D6" sqref="D6"/>
    </sheetView>
  </sheetViews>
  <sheetFormatPr defaultColWidth="9.140625" defaultRowHeight="15"/>
  <cols>
    <col min="1" max="1" width="6.42578125" style="188" bestFit="1" customWidth="1"/>
    <col min="2" max="2" width="20.5703125" style="188" bestFit="1" customWidth="1"/>
    <col min="3" max="3" width="10" style="188" bestFit="1" customWidth="1"/>
    <col min="4" max="4" width="13.85546875" style="188" bestFit="1" customWidth="1"/>
    <col min="5" max="5" width="7.5703125" style="188" bestFit="1" customWidth="1"/>
    <col min="6" max="7" width="6" style="188" bestFit="1" customWidth="1"/>
    <col min="8" max="8" width="9.5703125" style="188" bestFit="1" customWidth="1"/>
    <col min="9" max="9" width="10.5703125" style="188" bestFit="1" customWidth="1"/>
    <col min="10" max="10" width="10" style="188" bestFit="1" customWidth="1"/>
    <col min="11" max="11" width="35.140625" style="188" bestFit="1" customWidth="1"/>
    <col min="12" max="12" width="4.5703125" style="188" bestFit="1" customWidth="1"/>
    <col min="13" max="16384" width="9.140625" style="188"/>
  </cols>
  <sheetData>
    <row r="1" spans="1:11" ht="15.75" customHeight="1">
      <c r="A1" s="1142" t="s">
        <v>1201</v>
      </c>
      <c r="B1" s="1142"/>
      <c r="C1" s="1142"/>
      <c r="D1" s="1142"/>
      <c r="E1" s="1142"/>
      <c r="F1" s="1142"/>
      <c r="G1" s="1142"/>
      <c r="H1" s="1142"/>
      <c r="I1" s="1142"/>
      <c r="J1" s="1142"/>
      <c r="K1" s="1142"/>
    </row>
    <row r="2" spans="1:11" s="260" customFormat="1" ht="74.25" customHeight="1">
      <c r="A2" s="404" t="s">
        <v>77</v>
      </c>
      <c r="B2" s="404" t="s">
        <v>209</v>
      </c>
      <c r="C2" s="612" t="s">
        <v>504</v>
      </c>
      <c r="D2" s="612" t="s">
        <v>503</v>
      </c>
      <c r="E2" s="613" t="s">
        <v>210</v>
      </c>
      <c r="F2" s="613" t="s">
        <v>211</v>
      </c>
      <c r="G2" s="613" t="s">
        <v>212</v>
      </c>
      <c r="H2" s="612" t="s">
        <v>213</v>
      </c>
      <c r="I2" s="612" t="s">
        <v>214</v>
      </c>
      <c r="J2" s="612" t="s">
        <v>215</v>
      </c>
      <c r="K2" s="250"/>
    </row>
    <row r="3" spans="1:11" s="260" customFormat="1" ht="15" customHeight="1">
      <c r="A3" s="266">
        <v>1</v>
      </c>
      <c r="B3" s="610" t="s">
        <v>1099</v>
      </c>
      <c r="C3" s="271">
        <v>362.6</v>
      </c>
      <c r="D3" s="271">
        <v>432706.09728500003</v>
      </c>
      <c r="E3" s="268">
        <v>6.5405525539759903</v>
      </c>
      <c r="F3" s="269">
        <v>1.25</v>
      </c>
      <c r="G3" s="269">
        <v>0.59269499999999997</v>
      </c>
      <c r="H3" s="269">
        <v>1.65</v>
      </c>
      <c r="I3" s="267">
        <v>1</v>
      </c>
      <c r="J3" s="267">
        <v>0.03</v>
      </c>
      <c r="K3" s="405"/>
    </row>
    <row r="4" spans="1:11" s="260" customFormat="1" ht="15" customHeight="1">
      <c r="A4" s="266">
        <v>2</v>
      </c>
      <c r="B4" s="611" t="s">
        <v>1100</v>
      </c>
      <c r="C4" s="271">
        <v>121.09</v>
      </c>
      <c r="D4" s="271">
        <v>192788.16503800001</v>
      </c>
      <c r="E4" s="268">
        <v>2.9140821752394266</v>
      </c>
      <c r="F4" s="269">
        <v>1.5</v>
      </c>
      <c r="G4" s="269">
        <v>0.51118200000000003</v>
      </c>
      <c r="H4" s="269">
        <v>2.13</v>
      </c>
      <c r="I4" s="267">
        <v>3.674029</v>
      </c>
      <c r="J4" s="267">
        <v>0.03</v>
      </c>
      <c r="K4" s="405"/>
    </row>
    <row r="5" spans="1:11" s="260" customFormat="1" ht="15" customHeight="1">
      <c r="A5" s="266">
        <v>3</v>
      </c>
      <c r="B5" s="611" t="s">
        <v>1101</v>
      </c>
      <c r="C5" s="271">
        <v>892.46</v>
      </c>
      <c r="D5" s="271">
        <v>189345.843926</v>
      </c>
      <c r="E5" s="268">
        <v>2.8620499014120764</v>
      </c>
      <c r="F5" s="269">
        <v>1.29</v>
      </c>
      <c r="G5" s="269">
        <v>0.49353900000000001</v>
      </c>
      <c r="H5" s="269">
        <v>1.86</v>
      </c>
      <c r="I5" s="267">
        <v>2.0897990000000002</v>
      </c>
      <c r="J5" s="267">
        <v>0.03</v>
      </c>
      <c r="K5" s="405"/>
    </row>
    <row r="6" spans="1:11" s="260" customFormat="1" ht="15" customHeight="1">
      <c r="A6" s="266">
        <v>4</v>
      </c>
      <c r="B6" s="611" t="s">
        <v>1102</v>
      </c>
      <c r="C6" s="271">
        <v>88.78</v>
      </c>
      <c r="D6" s="271">
        <v>105823.24780300001</v>
      </c>
      <c r="E6" s="268">
        <v>1.5995672767977407</v>
      </c>
      <c r="F6" s="269">
        <v>1.05</v>
      </c>
      <c r="G6" s="269">
        <v>0.324683</v>
      </c>
      <c r="H6" s="269">
        <v>1.88</v>
      </c>
      <c r="I6" s="267">
        <v>-0.334034</v>
      </c>
      <c r="J6" s="267">
        <v>0.04</v>
      </c>
      <c r="K6" s="405"/>
    </row>
    <row r="7" spans="1:11" s="260" customFormat="1" ht="15" customHeight="1">
      <c r="A7" s="266">
        <v>5</v>
      </c>
      <c r="B7" s="611" t="s">
        <v>1103</v>
      </c>
      <c r="C7" s="271">
        <v>83.21</v>
      </c>
      <c r="D7" s="271">
        <v>52303.269292999998</v>
      </c>
      <c r="E7" s="268">
        <v>0.79058807745504811</v>
      </c>
      <c r="F7" s="269">
        <v>0.38</v>
      </c>
      <c r="G7" s="269">
        <v>5.9437999999999998E-2</v>
      </c>
      <c r="H7" s="269">
        <v>1.58</v>
      </c>
      <c r="I7" s="267">
        <v>5.9673389999999999</v>
      </c>
      <c r="J7" s="267">
        <v>0.11</v>
      </c>
      <c r="K7" s="405"/>
    </row>
    <row r="8" spans="1:11" s="260" customFormat="1" ht="15" customHeight="1">
      <c r="A8" s="266">
        <v>6</v>
      </c>
      <c r="B8" s="611" t="s">
        <v>1104</v>
      </c>
      <c r="C8" s="271">
        <v>554.54999999999995</v>
      </c>
      <c r="D8" s="271">
        <v>643710.15261200001</v>
      </c>
      <c r="E8" s="268">
        <v>9.72997632597178</v>
      </c>
      <c r="F8" s="269">
        <v>1.0900000000000001</v>
      </c>
      <c r="G8" s="269">
        <v>0.59774099999999997</v>
      </c>
      <c r="H8" s="269">
        <v>1.43</v>
      </c>
      <c r="I8" s="267">
        <v>3.0314709999999998</v>
      </c>
      <c r="J8" s="267">
        <v>0.02</v>
      </c>
      <c r="K8" s="405"/>
    </row>
    <row r="9" spans="1:11" s="260" customFormat="1" ht="15" customHeight="1">
      <c r="A9" s="266">
        <v>7</v>
      </c>
      <c r="B9" s="611" t="s">
        <v>1105</v>
      </c>
      <c r="C9" s="271">
        <v>2103.37</v>
      </c>
      <c r="D9" s="271">
        <v>697805.30038999999</v>
      </c>
      <c r="E9" s="268">
        <v>10.547649474506288</v>
      </c>
      <c r="F9" s="269">
        <v>0.73</v>
      </c>
      <c r="G9" s="269">
        <v>0.30899900000000002</v>
      </c>
      <c r="H9" s="269">
        <v>1.33</v>
      </c>
      <c r="I9" s="267">
        <v>11.058056000000001</v>
      </c>
      <c r="J9" s="267">
        <v>0.02</v>
      </c>
      <c r="K9" s="405"/>
    </row>
    <row r="10" spans="1:11" s="260" customFormat="1" ht="15" customHeight="1">
      <c r="A10" s="266">
        <v>8</v>
      </c>
      <c r="B10" s="611" t="s">
        <v>903</v>
      </c>
      <c r="C10" s="271">
        <v>992.19</v>
      </c>
      <c r="D10" s="271">
        <v>229776.81742599999</v>
      </c>
      <c r="E10" s="268">
        <v>3.4731827434135787</v>
      </c>
      <c r="F10" s="269">
        <v>1.17</v>
      </c>
      <c r="G10" s="269">
        <v>0.47583399999999998</v>
      </c>
      <c r="H10" s="269">
        <v>1.71</v>
      </c>
      <c r="I10" s="267">
        <v>-4.7730170000000003</v>
      </c>
      <c r="J10" s="267">
        <v>0.06</v>
      </c>
      <c r="K10" s="405"/>
    </row>
    <row r="11" spans="1:11" s="260" customFormat="1" ht="15" customHeight="1">
      <c r="A11" s="266">
        <v>9</v>
      </c>
      <c r="B11" s="611" t="s">
        <v>1106</v>
      </c>
      <c r="C11" s="271">
        <v>6764.88</v>
      </c>
      <c r="D11" s="271">
        <v>908716.12409000006</v>
      </c>
      <c r="E11" s="268">
        <v>13.735664007390561</v>
      </c>
      <c r="F11" s="269">
        <v>1.0900000000000001</v>
      </c>
      <c r="G11" s="269">
        <v>0.48923699999999998</v>
      </c>
      <c r="H11" s="269">
        <v>1.58</v>
      </c>
      <c r="I11" s="267">
        <v>11.650629</v>
      </c>
      <c r="J11" s="267">
        <v>0.01</v>
      </c>
      <c r="K11" s="405"/>
    </row>
    <row r="12" spans="1:11" s="260" customFormat="1" ht="15" customHeight="1">
      <c r="A12" s="266">
        <v>10</v>
      </c>
      <c r="B12" s="611" t="s">
        <v>1107</v>
      </c>
      <c r="C12" s="271">
        <v>1222.1400000000001</v>
      </c>
      <c r="D12" s="271">
        <v>103680.15972</v>
      </c>
      <c r="E12" s="268">
        <v>1.567173510399231</v>
      </c>
      <c r="F12" s="269">
        <v>1.23</v>
      </c>
      <c r="G12" s="269">
        <v>0.24456800000000001</v>
      </c>
      <c r="H12" s="269">
        <v>2.5299999999999998</v>
      </c>
      <c r="I12" s="267">
        <v>7.0562690000000003</v>
      </c>
      <c r="J12" s="267">
        <v>0.03</v>
      </c>
      <c r="K12" s="405"/>
    </row>
    <row r="13" spans="1:11" s="260" customFormat="1" ht="15" customHeight="1">
      <c r="A13" s="266">
        <v>11</v>
      </c>
      <c r="B13" s="611" t="s">
        <v>904</v>
      </c>
      <c r="C13" s="271">
        <v>281.01</v>
      </c>
      <c r="D13" s="271">
        <v>213566.60752600001</v>
      </c>
      <c r="E13" s="268">
        <v>3.2281579322838669</v>
      </c>
      <c r="F13" s="269">
        <v>1.03</v>
      </c>
      <c r="G13" s="269">
        <v>0.46632299999999999</v>
      </c>
      <c r="H13" s="269">
        <v>1.52</v>
      </c>
      <c r="I13" s="267">
        <v>-2.7216680000000002</v>
      </c>
      <c r="J13" s="267">
        <v>0.04</v>
      </c>
      <c r="K13" s="405"/>
    </row>
    <row r="14" spans="1:11" s="260" customFormat="1" ht="15" customHeight="1">
      <c r="A14" s="266">
        <v>12</v>
      </c>
      <c r="B14" s="611" t="s">
        <v>1108</v>
      </c>
      <c r="C14" s="271">
        <v>621.6</v>
      </c>
      <c r="D14" s="271">
        <v>77135.898793999993</v>
      </c>
      <c r="E14" s="268">
        <v>1.1659447440788799</v>
      </c>
      <c r="F14" s="269">
        <v>1.06</v>
      </c>
      <c r="G14" s="269">
        <v>0.32799499999999998</v>
      </c>
      <c r="H14" s="269">
        <v>1.87</v>
      </c>
      <c r="I14" s="267">
        <v>1.877489</v>
      </c>
      <c r="J14" s="267">
        <v>0.05</v>
      </c>
      <c r="K14" s="405"/>
    </row>
    <row r="15" spans="1:11" s="260" customFormat="1" ht="15" customHeight="1">
      <c r="A15" s="266">
        <v>13</v>
      </c>
      <c r="B15" s="611" t="s">
        <v>1109</v>
      </c>
      <c r="C15" s="271">
        <v>234.96</v>
      </c>
      <c r="D15" s="271">
        <v>182927.73680300001</v>
      </c>
      <c r="E15" s="268">
        <v>2.7650372473301985</v>
      </c>
      <c r="F15" s="269">
        <v>0.57999999999999996</v>
      </c>
      <c r="G15" s="269">
        <v>0.20316999999999999</v>
      </c>
      <c r="H15" s="269">
        <v>1.3</v>
      </c>
      <c r="I15" s="267">
        <v>-5.554659</v>
      </c>
      <c r="J15" s="267">
        <v>0.03</v>
      </c>
      <c r="K15" s="405"/>
    </row>
    <row r="16" spans="1:11" s="260" customFormat="1" ht="15" customHeight="1">
      <c r="A16" s="266">
        <v>14</v>
      </c>
      <c r="B16" s="611" t="s">
        <v>1110</v>
      </c>
      <c r="C16" s="271">
        <v>96.42</v>
      </c>
      <c r="D16" s="271">
        <v>61989.857305999998</v>
      </c>
      <c r="E16" s="268">
        <v>0.93700533010127429</v>
      </c>
      <c r="F16" s="269">
        <v>0.33</v>
      </c>
      <c r="G16" s="269">
        <v>9.0673000000000004E-2</v>
      </c>
      <c r="H16" s="269">
        <v>1.1100000000000001</v>
      </c>
      <c r="I16" s="267">
        <v>-1.285288</v>
      </c>
      <c r="J16" s="267">
        <v>7.0000000000000007E-2</v>
      </c>
      <c r="K16" s="405"/>
    </row>
    <row r="17" spans="1:11" s="260" customFormat="1" ht="15" customHeight="1">
      <c r="A17" s="266">
        <v>15</v>
      </c>
      <c r="B17" s="611" t="s">
        <v>905</v>
      </c>
      <c r="C17" s="271">
        <v>95.92</v>
      </c>
      <c r="D17" s="271">
        <v>138932.39651600001</v>
      </c>
      <c r="E17" s="268">
        <v>2.1000273547433306</v>
      </c>
      <c r="F17" s="269">
        <v>0.75</v>
      </c>
      <c r="G17" s="269">
        <v>0.204765</v>
      </c>
      <c r="H17" s="269">
        <v>1.69</v>
      </c>
      <c r="I17" s="267">
        <v>-2.8651119999999999</v>
      </c>
      <c r="J17" s="267">
        <v>0.03</v>
      </c>
      <c r="K17" s="405"/>
    </row>
    <row r="18" spans="1:11" s="260" customFormat="1" ht="15" customHeight="1">
      <c r="A18" s="266">
        <v>16</v>
      </c>
      <c r="B18" s="611" t="s">
        <v>1111</v>
      </c>
      <c r="C18" s="271">
        <v>1232.33</v>
      </c>
      <c r="D18" s="271">
        <v>219428.51321199999</v>
      </c>
      <c r="E18" s="268">
        <v>3.3167633447018972</v>
      </c>
      <c r="F18" s="269">
        <v>0.83</v>
      </c>
      <c r="G18" s="269">
        <v>0.29872300000000002</v>
      </c>
      <c r="H18" s="269">
        <v>1.53</v>
      </c>
      <c r="I18" s="267">
        <v>16.245653999999998</v>
      </c>
      <c r="J18" s="267">
        <v>0.04</v>
      </c>
      <c r="K18" s="405"/>
    </row>
    <row r="19" spans="1:11" s="260" customFormat="1" ht="15" customHeight="1">
      <c r="A19" s="266">
        <v>17</v>
      </c>
      <c r="B19" s="611" t="s">
        <v>1112</v>
      </c>
      <c r="C19" s="271">
        <v>1096.4100000000001</v>
      </c>
      <c r="D19" s="271">
        <v>87616.919376000005</v>
      </c>
      <c r="E19" s="268">
        <v>1.3243702120027205</v>
      </c>
      <c r="F19" s="269">
        <v>0.87</v>
      </c>
      <c r="G19" s="269">
        <v>0.245225</v>
      </c>
      <c r="H19" s="269">
        <v>1.78</v>
      </c>
      <c r="I19" s="267">
        <v>6.5035530000000001</v>
      </c>
      <c r="J19" s="267">
        <v>0.06</v>
      </c>
      <c r="K19" s="405"/>
    </row>
    <row r="20" spans="1:11" s="260" customFormat="1" ht="15" customHeight="1">
      <c r="A20" s="266">
        <v>18</v>
      </c>
      <c r="B20" s="611" t="s">
        <v>1113</v>
      </c>
      <c r="C20" s="271">
        <v>239.93</v>
      </c>
      <c r="D20" s="271">
        <v>98767.360836000007</v>
      </c>
      <c r="E20" s="268">
        <v>1.4929142857441351</v>
      </c>
      <c r="F20" s="270">
        <v>0.6</v>
      </c>
      <c r="G20" s="269">
        <v>0.149228</v>
      </c>
      <c r="H20" s="269">
        <v>1.58</v>
      </c>
      <c r="I20" s="267">
        <v>8.4721639999999994</v>
      </c>
      <c r="J20" s="267">
        <v>0.04</v>
      </c>
      <c r="K20" s="405"/>
    </row>
    <row r="21" spans="1:11" s="260" customFormat="1" ht="15" customHeight="1">
      <c r="A21" s="266">
        <v>19</v>
      </c>
      <c r="B21" s="611" t="s">
        <v>1114</v>
      </c>
      <c r="C21" s="271">
        <v>1389.75</v>
      </c>
      <c r="D21" s="271">
        <v>507229.53227500001</v>
      </c>
      <c r="E21" s="268">
        <v>7.6670087007999816</v>
      </c>
      <c r="F21" s="270">
        <v>1.27</v>
      </c>
      <c r="G21" s="269">
        <v>0.53631600000000001</v>
      </c>
      <c r="H21" s="269">
        <v>1.75</v>
      </c>
      <c r="I21" s="267">
        <v>-1.643208</v>
      </c>
      <c r="J21" s="267">
        <v>0.03</v>
      </c>
      <c r="K21" s="405"/>
    </row>
    <row r="22" spans="1:11" s="260" customFormat="1" ht="15" customHeight="1">
      <c r="A22" s="266">
        <v>20</v>
      </c>
      <c r="B22" s="611" t="s">
        <v>906</v>
      </c>
      <c r="C22" s="271">
        <v>774.66</v>
      </c>
      <c r="D22" s="271">
        <v>56498.130445000003</v>
      </c>
      <c r="E22" s="268">
        <v>0.8539953416314463</v>
      </c>
      <c r="F22" s="270">
        <v>1.46</v>
      </c>
      <c r="G22" s="269">
        <v>0.38245699999999999</v>
      </c>
      <c r="H22" s="269">
        <v>2.4</v>
      </c>
      <c r="I22" s="267">
        <v>1.5309440000000001</v>
      </c>
      <c r="J22" s="267">
        <v>0.06</v>
      </c>
      <c r="K22" s="405"/>
    </row>
    <row r="23" spans="1:11" s="260" customFormat="1" ht="15" customHeight="1">
      <c r="A23" s="266">
        <v>21</v>
      </c>
      <c r="B23" s="611" t="s">
        <v>1115</v>
      </c>
      <c r="C23" s="271">
        <v>613.94000000000005</v>
      </c>
      <c r="D23" s="271">
        <v>207700.591786</v>
      </c>
      <c r="E23" s="268">
        <v>3.1394903945009403</v>
      </c>
      <c r="F23" s="270">
        <v>1.2</v>
      </c>
      <c r="G23" s="269">
        <v>0.46779500000000002</v>
      </c>
      <c r="H23" s="269">
        <v>1.78</v>
      </c>
      <c r="I23" s="267">
        <v>2.4306489999999998</v>
      </c>
      <c r="J23" s="267">
        <v>0.04</v>
      </c>
      <c r="K23" s="405"/>
    </row>
    <row r="24" spans="1:11" s="260" customFormat="1" ht="15" customHeight="1">
      <c r="A24" s="266">
        <v>22</v>
      </c>
      <c r="B24" s="611" t="s">
        <v>1116</v>
      </c>
      <c r="C24" s="271">
        <v>542.73</v>
      </c>
      <c r="D24" s="271">
        <v>126277.68711</v>
      </c>
      <c r="E24" s="268">
        <v>1.9087455760844043</v>
      </c>
      <c r="F24" s="270">
        <v>0.74</v>
      </c>
      <c r="G24" s="269">
        <v>0.217721</v>
      </c>
      <c r="H24" s="269">
        <v>1.61</v>
      </c>
      <c r="I24" s="267">
        <v>3.257444</v>
      </c>
      <c r="J24" s="267">
        <v>0.03</v>
      </c>
      <c r="K24" s="405"/>
    </row>
    <row r="25" spans="1:11" s="260" customFormat="1" ht="15" customHeight="1">
      <c r="A25" s="266">
        <v>23</v>
      </c>
      <c r="B25" s="611" t="s">
        <v>1117</v>
      </c>
      <c r="C25" s="271">
        <v>2746.01</v>
      </c>
      <c r="D25" s="271">
        <v>182541.796615</v>
      </c>
      <c r="E25" s="268">
        <v>2.7592035830991097</v>
      </c>
      <c r="F25" s="270">
        <v>0.83</v>
      </c>
      <c r="G25" s="269">
        <v>0.24207200000000001</v>
      </c>
      <c r="H25" s="269">
        <v>1.72</v>
      </c>
      <c r="I25" s="267">
        <v>10.076502</v>
      </c>
      <c r="J25" s="267">
        <v>0.03</v>
      </c>
      <c r="K25" s="405"/>
    </row>
    <row r="26" spans="1:11" s="260" customFormat="1" ht="15" customHeight="1">
      <c r="A26" s="266">
        <v>24</v>
      </c>
      <c r="B26" s="611" t="s">
        <v>1118</v>
      </c>
      <c r="C26" s="271">
        <v>151.04</v>
      </c>
      <c r="D26" s="271">
        <v>100482.56204800001</v>
      </c>
      <c r="E26" s="268">
        <v>1.5188403444202634</v>
      </c>
      <c r="F26" s="270">
        <v>0.93</v>
      </c>
      <c r="G26" s="269">
        <v>0.25706200000000001</v>
      </c>
      <c r="H26" s="269">
        <v>1.86</v>
      </c>
      <c r="I26" s="267">
        <v>-9.0521930000000008</v>
      </c>
      <c r="J26" s="267">
        <v>0.03</v>
      </c>
      <c r="K26" s="405"/>
    </row>
    <row r="27" spans="1:11" s="260" customFormat="1" ht="15" customHeight="1">
      <c r="A27" s="266">
        <v>25</v>
      </c>
      <c r="B27" s="611" t="s">
        <v>907</v>
      </c>
      <c r="C27" s="271">
        <v>288.67</v>
      </c>
      <c r="D27" s="271">
        <v>76229.216157999996</v>
      </c>
      <c r="E27" s="268">
        <v>1.1522398171833628</v>
      </c>
      <c r="F27" s="270">
        <v>0.96</v>
      </c>
      <c r="G27" s="269">
        <v>0.346887</v>
      </c>
      <c r="H27" s="269">
        <v>1.65</v>
      </c>
      <c r="I27" s="267">
        <v>0.49316900000000002</v>
      </c>
      <c r="J27" s="267">
        <v>0.05</v>
      </c>
      <c r="K27" s="405"/>
    </row>
    <row r="28" spans="1:11" s="260" customFormat="1" ht="15" customHeight="1">
      <c r="A28" s="266">
        <v>26</v>
      </c>
      <c r="B28" s="611" t="s">
        <v>1119</v>
      </c>
      <c r="C28" s="271">
        <v>369.91</v>
      </c>
      <c r="D28" s="271">
        <v>387240.33260600001</v>
      </c>
      <c r="E28" s="268">
        <v>5.8533165174247364</v>
      </c>
      <c r="F28" s="270">
        <v>0.66</v>
      </c>
      <c r="G28" s="269">
        <v>0.26012299999999999</v>
      </c>
      <c r="H28" s="269">
        <v>1.32</v>
      </c>
      <c r="I28" s="267">
        <v>5.183497</v>
      </c>
      <c r="J28" s="267">
        <v>0.02</v>
      </c>
      <c r="K28" s="405"/>
    </row>
    <row r="29" spans="1:11" s="260" customFormat="1" ht="15" customHeight="1">
      <c r="A29" s="266">
        <v>27</v>
      </c>
      <c r="B29" s="611" t="s">
        <v>1120</v>
      </c>
      <c r="C29" s="271">
        <v>9696.67</v>
      </c>
      <c r="D29" s="271">
        <v>64119.688757999997</v>
      </c>
      <c r="E29" s="268">
        <v>0.96919871639816735</v>
      </c>
      <c r="F29" s="270">
        <v>0.74</v>
      </c>
      <c r="G29" s="269">
        <v>0.20228599999999999</v>
      </c>
      <c r="H29" s="269">
        <v>1.66</v>
      </c>
      <c r="I29" s="267">
        <v>1.0861419999999999</v>
      </c>
      <c r="J29" s="267">
        <v>0.06</v>
      </c>
      <c r="K29" s="405"/>
    </row>
    <row r="30" spans="1:11" s="260" customFormat="1" ht="15" customHeight="1">
      <c r="A30" s="266">
        <v>28</v>
      </c>
      <c r="B30" s="611" t="s">
        <v>1121</v>
      </c>
      <c r="C30" s="271">
        <v>485.92</v>
      </c>
      <c r="D30" s="271">
        <v>93169.524588999993</v>
      </c>
      <c r="E30" s="268">
        <v>1.4083004048864771</v>
      </c>
      <c r="F30" s="270">
        <v>0.98</v>
      </c>
      <c r="G30" s="269">
        <v>0.27654600000000001</v>
      </c>
      <c r="H30" s="269">
        <v>1.88</v>
      </c>
      <c r="I30" s="267">
        <v>6.2579729999999998</v>
      </c>
      <c r="J30" s="267">
        <v>0.04</v>
      </c>
      <c r="K30" s="405"/>
    </row>
    <row r="31" spans="1:11" s="260" customFormat="1" ht="15" customHeight="1">
      <c r="A31" s="266">
        <v>29</v>
      </c>
      <c r="B31" s="611" t="s">
        <v>1122</v>
      </c>
      <c r="C31" s="271">
        <v>6975.45</v>
      </c>
      <c r="D31" s="271">
        <v>74118.722169000001</v>
      </c>
      <c r="E31" s="268">
        <v>1.1203387255728761</v>
      </c>
      <c r="F31" s="270">
        <v>0.48</v>
      </c>
      <c r="G31" s="269">
        <v>3.3974999999999998E-2</v>
      </c>
      <c r="H31" s="269">
        <v>2.62</v>
      </c>
      <c r="I31" s="267">
        <v>3.656787</v>
      </c>
      <c r="J31" s="267">
        <v>0.13</v>
      </c>
      <c r="K31" s="405"/>
    </row>
    <row r="32" spans="1:11" s="260" customFormat="1" ht="15" customHeight="1">
      <c r="A32" s="553">
        <v>30</v>
      </c>
      <c r="B32" s="554" t="s">
        <v>1123</v>
      </c>
      <c r="C32" s="271">
        <v>79.569999999999993</v>
      </c>
      <c r="D32" s="271">
        <v>103113.975903</v>
      </c>
      <c r="E32" s="268">
        <v>1.558615380450209</v>
      </c>
      <c r="F32" s="270">
        <v>1.35</v>
      </c>
      <c r="G32" s="269">
        <v>0.42077100000000001</v>
      </c>
      <c r="H32" s="269">
        <v>2.11</v>
      </c>
      <c r="I32" s="267">
        <v>6.5270010000000003</v>
      </c>
      <c r="J32" s="267">
        <v>0.04</v>
      </c>
      <c r="K32" s="405"/>
    </row>
    <row r="33" spans="1:11" s="260" customFormat="1" ht="15" customHeight="1">
      <c r="A33" s="553"/>
      <c r="B33" s="554"/>
      <c r="C33" s="555"/>
      <c r="D33" s="555"/>
      <c r="E33" s="556"/>
      <c r="F33" s="557"/>
      <c r="G33" s="558"/>
      <c r="H33" s="558"/>
      <c r="I33" s="559"/>
      <c r="J33" s="559"/>
      <c r="K33" s="405"/>
    </row>
    <row r="34" spans="1:11" s="260" customFormat="1" ht="38.25" customHeight="1">
      <c r="A34" s="1143" t="s">
        <v>1124</v>
      </c>
      <c r="B34" s="1143"/>
      <c r="C34" s="1143"/>
      <c r="D34" s="1143"/>
      <c r="E34" s="1143"/>
      <c r="F34" s="1143"/>
      <c r="G34" s="1143"/>
      <c r="H34" s="1143"/>
      <c r="I34" s="1143"/>
      <c r="J34" s="1143"/>
      <c r="K34" s="405"/>
    </row>
    <row r="35" spans="1:11" s="260" customFormat="1" ht="34.5" customHeight="1">
      <c r="A35" s="1143" t="s">
        <v>216</v>
      </c>
      <c r="B35" s="1143"/>
      <c r="C35" s="1143"/>
      <c r="D35" s="1143"/>
      <c r="E35" s="1143"/>
      <c r="F35" s="1143"/>
      <c r="G35" s="1143"/>
      <c r="H35" s="1143"/>
      <c r="I35" s="1143"/>
      <c r="J35" s="1143"/>
    </row>
    <row r="36" spans="1:11" s="260" customFormat="1" ht="20.25" customHeight="1">
      <c r="A36" s="1143" t="s">
        <v>217</v>
      </c>
      <c r="B36" s="1143"/>
      <c r="C36" s="1143"/>
      <c r="D36" s="1143"/>
      <c r="E36" s="1143"/>
      <c r="F36" s="1143"/>
      <c r="G36" s="1143"/>
      <c r="H36" s="1143"/>
      <c r="I36" s="1143"/>
      <c r="J36" s="1143"/>
    </row>
    <row r="37" spans="1:11" s="260" customFormat="1" ht="48.75" customHeight="1">
      <c r="A37" s="1143" t="s">
        <v>218</v>
      </c>
      <c r="B37" s="1143"/>
      <c r="C37" s="1143"/>
      <c r="D37" s="1143"/>
      <c r="E37" s="1143"/>
      <c r="F37" s="1143"/>
      <c r="G37" s="1143"/>
      <c r="H37" s="1143"/>
      <c r="I37" s="1143"/>
      <c r="J37" s="1143"/>
    </row>
    <row r="38" spans="1:11" s="260" customFormat="1" ht="37.5" customHeight="1">
      <c r="A38" s="1143" t="s">
        <v>501</v>
      </c>
      <c r="B38" s="1143"/>
      <c r="C38" s="1143"/>
      <c r="D38" s="1143"/>
      <c r="E38" s="1143"/>
      <c r="F38" s="1143"/>
      <c r="G38" s="1143"/>
      <c r="H38" s="1143"/>
      <c r="I38" s="1143"/>
      <c r="J38" s="1143"/>
    </row>
    <row r="39" spans="1:11" s="260" customFormat="1" ht="13.5" customHeight="1">
      <c r="A39" s="1139" t="s">
        <v>205</v>
      </c>
      <c r="B39" s="1140"/>
      <c r="C39" s="1140"/>
      <c r="D39" s="1140"/>
      <c r="E39" s="1140"/>
      <c r="F39" s="1140"/>
      <c r="G39" s="1140"/>
      <c r="H39" s="1140"/>
      <c r="I39" s="1140"/>
      <c r="J39" s="1141"/>
    </row>
    <row r="40" spans="1:11" s="260" customFormat="1" ht="27.6" customHeight="1"/>
  </sheetData>
  <mergeCells count="7">
    <mergeCell ref="A39:J39"/>
    <mergeCell ref="A1:K1"/>
    <mergeCell ref="A35:J35"/>
    <mergeCell ref="A36:J36"/>
    <mergeCell ref="A37:J37"/>
    <mergeCell ref="A38:J38"/>
    <mergeCell ref="A34:J3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activeCell="F25" sqref="F25"/>
    </sheetView>
  </sheetViews>
  <sheetFormatPr defaultColWidth="9.140625" defaultRowHeight="12.75"/>
  <cols>
    <col min="1" max="1" width="6.42578125" style="251" bestFit="1" customWidth="1"/>
    <col min="2" max="2" width="20.5703125" style="251" bestFit="1" customWidth="1"/>
    <col min="3" max="3" width="14.5703125" style="251" bestFit="1" customWidth="1"/>
    <col min="4" max="4" width="13.85546875" style="251" bestFit="1" customWidth="1"/>
    <col min="5" max="5" width="7.5703125" style="251" bestFit="1" customWidth="1"/>
    <col min="6" max="7" width="6" style="251" bestFit="1" customWidth="1"/>
    <col min="8" max="8" width="9.5703125" style="251" bestFit="1" customWidth="1"/>
    <col min="9" max="9" width="10.5703125" style="251" bestFit="1" customWidth="1"/>
    <col min="10" max="10" width="11.5703125" style="251" customWidth="1"/>
    <col min="11" max="11" width="30.42578125" style="251" bestFit="1" customWidth="1"/>
    <col min="12" max="12" width="4.5703125" style="251" bestFit="1" customWidth="1"/>
    <col min="13" max="16384" width="9.140625" style="251"/>
  </cols>
  <sheetData>
    <row r="1" spans="1:11" ht="17.25" customHeight="1">
      <c r="A1" s="1144" t="s">
        <v>1202</v>
      </c>
      <c r="B1" s="1144"/>
      <c r="C1" s="1144"/>
      <c r="D1" s="1144"/>
      <c r="E1" s="1144"/>
      <c r="F1" s="1144"/>
      <c r="G1" s="1144"/>
      <c r="H1" s="1144"/>
      <c r="I1" s="1144"/>
      <c r="J1" s="1144"/>
      <c r="K1" s="1144"/>
    </row>
    <row r="2" spans="1:11" s="303" customFormat="1" ht="58.5" customHeight="1">
      <c r="A2" s="301" t="s">
        <v>219</v>
      </c>
      <c r="B2" s="301" t="s">
        <v>209</v>
      </c>
      <c r="C2" s="302" t="s">
        <v>504</v>
      </c>
      <c r="D2" s="302" t="s">
        <v>503</v>
      </c>
      <c r="E2" s="301" t="s">
        <v>210</v>
      </c>
      <c r="F2" s="301" t="s">
        <v>211</v>
      </c>
      <c r="G2" s="301" t="s">
        <v>212</v>
      </c>
      <c r="H2" s="302" t="s">
        <v>213</v>
      </c>
      <c r="I2" s="302" t="s">
        <v>214</v>
      </c>
      <c r="J2" s="302" t="s">
        <v>215</v>
      </c>
    </row>
    <row r="3" spans="1:11" s="303" customFormat="1" ht="16.5" customHeight="1">
      <c r="A3" s="304">
        <v>1</v>
      </c>
      <c r="B3" s="305" t="s">
        <v>916</v>
      </c>
      <c r="C3" s="306">
        <v>422.47464600000001</v>
      </c>
      <c r="D3" s="307">
        <v>55603.58</v>
      </c>
      <c r="E3" s="308">
        <v>0.73</v>
      </c>
      <c r="F3" s="308">
        <v>1.44</v>
      </c>
      <c r="G3" s="308">
        <v>0.33</v>
      </c>
      <c r="H3" s="308">
        <v>1.57</v>
      </c>
      <c r="I3" s="308">
        <v>9.43</v>
      </c>
      <c r="J3" s="308">
        <v>0.03</v>
      </c>
    </row>
    <row r="4" spans="1:11" s="303" customFormat="1" ht="15" customHeight="1">
      <c r="A4" s="304">
        <v>2</v>
      </c>
      <c r="B4" s="305" t="s">
        <v>1258</v>
      </c>
      <c r="C4" s="306">
        <v>71.892328500000005</v>
      </c>
      <c r="D4" s="307">
        <v>46103.56</v>
      </c>
      <c r="E4" s="308">
        <v>0.6</v>
      </c>
      <c r="F4" s="308">
        <v>0.81</v>
      </c>
      <c r="G4" s="308">
        <v>0.11</v>
      </c>
      <c r="H4" s="308">
        <v>1.64</v>
      </c>
      <c r="I4" s="308">
        <v>-5.97</v>
      </c>
      <c r="J4" s="308">
        <v>0.02</v>
      </c>
    </row>
    <row r="5" spans="1:11" s="303" customFormat="1" ht="15" customHeight="1">
      <c r="A5" s="304">
        <v>3</v>
      </c>
      <c r="B5" s="305" t="s">
        <v>917</v>
      </c>
      <c r="C5" s="306">
        <v>95.919779000000005</v>
      </c>
      <c r="D5" s="307">
        <v>138851.22</v>
      </c>
      <c r="E5" s="308">
        <v>1.82</v>
      </c>
      <c r="F5" s="308">
        <v>0.75</v>
      </c>
      <c r="G5" s="308">
        <v>0.19</v>
      </c>
      <c r="H5" s="308">
        <v>2.5</v>
      </c>
      <c r="I5" s="308">
        <v>-2.98</v>
      </c>
      <c r="J5" s="308">
        <v>0.02</v>
      </c>
    </row>
    <row r="6" spans="1:11" s="303" customFormat="1" ht="21.75" customHeight="1">
      <c r="A6" s="304">
        <v>4</v>
      </c>
      <c r="B6" s="305" t="s">
        <v>918</v>
      </c>
      <c r="C6" s="306">
        <v>613.92207259999998</v>
      </c>
      <c r="D6" s="307">
        <v>200933.32</v>
      </c>
      <c r="E6" s="308">
        <v>2.63</v>
      </c>
      <c r="F6" s="308">
        <v>1.21</v>
      </c>
      <c r="G6" s="308">
        <v>0.46</v>
      </c>
      <c r="H6" s="308">
        <v>2.29</v>
      </c>
      <c r="I6" s="308">
        <v>2.5299999999999998</v>
      </c>
      <c r="J6" s="308">
        <v>0.03</v>
      </c>
    </row>
    <row r="7" spans="1:11" s="303" customFormat="1" ht="25.5" customHeight="1">
      <c r="A7" s="304">
        <v>5</v>
      </c>
      <c r="B7" s="305" t="s">
        <v>919</v>
      </c>
      <c r="C7" s="306">
        <v>289.36702000000002</v>
      </c>
      <c r="D7" s="307">
        <v>47567.6</v>
      </c>
      <c r="E7" s="308">
        <v>0.62</v>
      </c>
      <c r="F7" s="308">
        <v>0.75</v>
      </c>
      <c r="G7" s="308">
        <v>0.27</v>
      </c>
      <c r="H7" s="308">
        <v>1.84</v>
      </c>
      <c r="I7" s="308">
        <v>3.47</v>
      </c>
      <c r="J7" s="308">
        <v>0.03</v>
      </c>
    </row>
    <row r="8" spans="1:11" s="303" customFormat="1" ht="27" customHeight="1">
      <c r="A8" s="304">
        <v>6</v>
      </c>
      <c r="B8" s="305" t="s">
        <v>920</v>
      </c>
      <c r="C8" s="306">
        <v>121.0858466</v>
      </c>
      <c r="D8" s="307">
        <v>193396.98</v>
      </c>
      <c r="E8" s="308">
        <v>2.5299999999999998</v>
      </c>
      <c r="F8" s="308">
        <v>1.51</v>
      </c>
      <c r="G8" s="308">
        <v>0.5</v>
      </c>
      <c r="H8" s="308">
        <v>2.3199999999999998</v>
      </c>
      <c r="I8" s="308">
        <v>3.68</v>
      </c>
      <c r="J8" s="308">
        <v>0.02</v>
      </c>
    </row>
    <row r="9" spans="1:11" s="303" customFormat="1" ht="18" customHeight="1">
      <c r="A9" s="304">
        <v>7</v>
      </c>
      <c r="B9" s="305" t="s">
        <v>921</v>
      </c>
      <c r="C9" s="306">
        <v>79.568721999999994</v>
      </c>
      <c r="D9" s="307">
        <v>103168.34</v>
      </c>
      <c r="E9" s="308">
        <v>1.35</v>
      </c>
      <c r="F9" s="308">
        <v>1.37</v>
      </c>
      <c r="G9" s="308">
        <v>0.42</v>
      </c>
      <c r="H9" s="308">
        <v>2.2200000000000002</v>
      </c>
      <c r="I9" s="308">
        <v>6.54</v>
      </c>
      <c r="J9" s="308">
        <v>0.03</v>
      </c>
    </row>
    <row r="10" spans="1:11" s="303" customFormat="1" ht="16.5" customHeight="1">
      <c r="A10" s="304">
        <v>8</v>
      </c>
      <c r="B10" s="305" t="s">
        <v>922</v>
      </c>
      <c r="C10" s="306">
        <v>2169.2527439999999</v>
      </c>
      <c r="D10" s="307">
        <v>34298.92</v>
      </c>
      <c r="E10" s="308">
        <v>0.45</v>
      </c>
      <c r="F10" s="308">
        <v>0.86</v>
      </c>
      <c r="G10" s="308">
        <v>0.25</v>
      </c>
      <c r="H10" s="308">
        <v>1.75</v>
      </c>
      <c r="I10" s="308">
        <v>2.73</v>
      </c>
      <c r="J10" s="308">
        <v>0.02</v>
      </c>
    </row>
    <row r="11" spans="1:11" s="303" customFormat="1" ht="15" customHeight="1">
      <c r="A11" s="304">
        <v>9</v>
      </c>
      <c r="B11" s="305" t="s">
        <v>923</v>
      </c>
      <c r="C11" s="306">
        <v>2746.0136339999999</v>
      </c>
      <c r="D11" s="307">
        <v>178286.86</v>
      </c>
      <c r="E11" s="308">
        <v>2.33</v>
      </c>
      <c r="F11" s="308">
        <v>0.86</v>
      </c>
      <c r="G11" s="308">
        <v>0.25</v>
      </c>
      <c r="H11" s="308">
        <v>1.66</v>
      </c>
      <c r="I11" s="308">
        <v>9.9700000000000006</v>
      </c>
      <c r="J11" s="308">
        <v>0.03</v>
      </c>
    </row>
    <row r="12" spans="1:11" s="303" customFormat="1" ht="15" customHeight="1">
      <c r="A12" s="304">
        <v>10</v>
      </c>
      <c r="B12" s="305" t="s">
        <v>924</v>
      </c>
      <c r="C12" s="306">
        <v>24.086829600000002</v>
      </c>
      <c r="D12" s="307">
        <v>37843.69</v>
      </c>
      <c r="E12" s="308">
        <v>0.5</v>
      </c>
      <c r="F12" s="308">
        <v>0.43</v>
      </c>
      <c r="G12" s="308">
        <v>0.11</v>
      </c>
      <c r="H12" s="308">
        <v>2.1</v>
      </c>
      <c r="I12" s="308">
        <v>-6.45</v>
      </c>
      <c r="J12" s="308">
        <v>0.02</v>
      </c>
    </row>
    <row r="13" spans="1:11" s="303" customFormat="1" ht="15" customHeight="1">
      <c r="A13" s="304">
        <v>11</v>
      </c>
      <c r="B13" s="305" t="s">
        <v>925</v>
      </c>
      <c r="C13" s="306">
        <v>161.36280719999999</v>
      </c>
      <c r="D13" s="307">
        <v>52568.13</v>
      </c>
      <c r="E13" s="308">
        <v>0.69</v>
      </c>
      <c r="F13" s="308">
        <v>0.01</v>
      </c>
      <c r="G13" s="308">
        <v>0</v>
      </c>
      <c r="H13" s="308">
        <v>1.76</v>
      </c>
      <c r="I13" s="308">
        <v>10.050000000000001</v>
      </c>
      <c r="J13" s="308">
        <v>0.02</v>
      </c>
    </row>
    <row r="14" spans="1:11" s="303" customFormat="1" ht="15" customHeight="1">
      <c r="A14" s="304">
        <v>12</v>
      </c>
      <c r="B14" s="305" t="s">
        <v>926</v>
      </c>
      <c r="C14" s="306">
        <v>6162.7283269999998</v>
      </c>
      <c r="D14" s="307">
        <v>38354.97</v>
      </c>
      <c r="E14" s="308">
        <v>0.5</v>
      </c>
      <c r="F14" s="308">
        <v>0.83</v>
      </c>
      <c r="G14" s="308">
        <v>0.13</v>
      </c>
      <c r="H14" s="308">
        <v>3.07</v>
      </c>
      <c r="I14" s="308">
        <v>7.96</v>
      </c>
      <c r="J14" s="308">
        <v>0.03</v>
      </c>
    </row>
    <row r="15" spans="1:11" s="303" customFormat="1" ht="15" customHeight="1">
      <c r="A15" s="304">
        <v>13</v>
      </c>
      <c r="B15" s="305" t="s">
        <v>927</v>
      </c>
      <c r="C15" s="306">
        <v>53.093716000000001</v>
      </c>
      <c r="D15" s="307">
        <v>56093.09</v>
      </c>
      <c r="E15" s="308">
        <v>0.73</v>
      </c>
      <c r="F15" s="308">
        <v>0.64</v>
      </c>
      <c r="G15" s="308">
        <v>0.14000000000000001</v>
      </c>
      <c r="H15" s="308">
        <v>1.64</v>
      </c>
      <c r="I15" s="308">
        <v>3.21</v>
      </c>
      <c r="J15" s="308">
        <v>0.03</v>
      </c>
    </row>
    <row r="16" spans="1:11" s="303" customFormat="1" ht="15" customHeight="1">
      <c r="A16" s="304">
        <v>14</v>
      </c>
      <c r="B16" s="305" t="s">
        <v>928</v>
      </c>
      <c r="C16" s="306">
        <v>83.2129245</v>
      </c>
      <c r="D16" s="307">
        <v>52185.8</v>
      </c>
      <c r="E16" s="308">
        <v>0.68</v>
      </c>
      <c r="F16" s="308">
        <v>0.41</v>
      </c>
      <c r="G16" s="308">
        <v>7.0000000000000007E-2</v>
      </c>
      <c r="H16" s="308">
        <v>2.29</v>
      </c>
      <c r="I16" s="308">
        <v>5.71</v>
      </c>
      <c r="J16" s="308">
        <v>0.02</v>
      </c>
    </row>
    <row r="17" spans="1:10" s="303" customFormat="1" ht="15" customHeight="1">
      <c r="A17" s="304">
        <v>15</v>
      </c>
      <c r="B17" s="305" t="s">
        <v>929</v>
      </c>
      <c r="C17" s="306">
        <v>27.3423102</v>
      </c>
      <c r="D17" s="307">
        <v>34263.919999999998</v>
      </c>
      <c r="E17" s="308">
        <v>0.45</v>
      </c>
      <c r="F17" s="308">
        <v>1.03</v>
      </c>
      <c r="G17" s="308">
        <v>0.34</v>
      </c>
      <c r="H17" s="308">
        <v>2.15</v>
      </c>
      <c r="I17" s="308">
        <v>-5.12</v>
      </c>
      <c r="J17" s="308">
        <v>0.02</v>
      </c>
    </row>
    <row r="18" spans="1:10" s="303" customFormat="1" ht="20.25" customHeight="1">
      <c r="A18" s="304">
        <v>16</v>
      </c>
      <c r="B18" s="305" t="s">
        <v>930</v>
      </c>
      <c r="C18" s="306">
        <v>131.65908519999999</v>
      </c>
      <c r="D18" s="307">
        <v>62438</v>
      </c>
      <c r="E18" s="308">
        <v>0.82</v>
      </c>
      <c r="F18" s="308">
        <v>1.19</v>
      </c>
      <c r="G18" s="308">
        <v>0.44</v>
      </c>
      <c r="H18" s="308">
        <v>1.94</v>
      </c>
      <c r="I18" s="308">
        <v>4.0999999999999996</v>
      </c>
      <c r="J18" s="308">
        <v>0.03</v>
      </c>
    </row>
    <row r="19" spans="1:10" s="303" customFormat="1" ht="15" customHeight="1">
      <c r="A19" s="304">
        <v>17</v>
      </c>
      <c r="B19" s="305" t="s">
        <v>931</v>
      </c>
      <c r="C19" s="306">
        <v>542.73301919999994</v>
      </c>
      <c r="D19" s="307">
        <v>123163.08</v>
      </c>
      <c r="E19" s="308">
        <v>1.61</v>
      </c>
      <c r="F19" s="308">
        <v>0.76</v>
      </c>
      <c r="G19" s="308">
        <v>0.22</v>
      </c>
      <c r="H19" s="308">
        <v>1.21</v>
      </c>
      <c r="I19" s="308">
        <v>3.27</v>
      </c>
      <c r="J19" s="308">
        <v>0.02</v>
      </c>
    </row>
    <row r="20" spans="1:10" s="303" customFormat="1" ht="15" customHeight="1">
      <c r="A20" s="304">
        <v>18</v>
      </c>
      <c r="B20" s="305" t="s">
        <v>932</v>
      </c>
      <c r="C20" s="306">
        <v>554.46523760000002</v>
      </c>
      <c r="D20" s="306">
        <v>644053.79</v>
      </c>
      <c r="E20" s="308">
        <v>8.43</v>
      </c>
      <c r="F20" s="308">
        <v>1.07</v>
      </c>
      <c r="G20" s="308">
        <v>0.56000000000000005</v>
      </c>
      <c r="H20" s="308">
        <v>1.81</v>
      </c>
      <c r="I20" s="308">
        <v>3.09</v>
      </c>
      <c r="J20" s="308">
        <v>0.02</v>
      </c>
    </row>
    <row r="21" spans="1:10" s="303" customFormat="1" ht="18" customHeight="1">
      <c r="A21" s="304">
        <v>19</v>
      </c>
      <c r="B21" s="305" t="s">
        <v>933</v>
      </c>
      <c r="C21" s="306">
        <v>2112.5226939999998</v>
      </c>
      <c r="D21" s="306">
        <v>50026.23</v>
      </c>
      <c r="E21" s="308">
        <v>0.65</v>
      </c>
      <c r="F21" s="308">
        <v>0.85</v>
      </c>
      <c r="G21" s="308">
        <v>0.28999999999999998</v>
      </c>
      <c r="H21" s="308">
        <v>2.59</v>
      </c>
      <c r="I21" s="308">
        <v>2.87</v>
      </c>
      <c r="J21" s="308">
        <v>0.02</v>
      </c>
    </row>
    <row r="22" spans="1:10" s="303" customFormat="1" ht="15" customHeight="1">
      <c r="A22" s="304">
        <v>20</v>
      </c>
      <c r="B22" s="305" t="s">
        <v>934</v>
      </c>
      <c r="C22" s="306">
        <v>39.962388199999999</v>
      </c>
      <c r="D22" s="306">
        <v>29795.91</v>
      </c>
      <c r="E22" s="308">
        <v>0.39</v>
      </c>
      <c r="F22" s="308">
        <v>0.98</v>
      </c>
      <c r="G22" s="308">
        <v>0.38</v>
      </c>
      <c r="H22" s="308">
        <v>2.62</v>
      </c>
      <c r="I22" s="308">
        <v>-9.52</v>
      </c>
      <c r="J22" s="308">
        <v>0.02</v>
      </c>
    </row>
    <row r="23" spans="1:10" s="303" customFormat="1" ht="15" customHeight="1">
      <c r="A23" s="304">
        <v>21</v>
      </c>
      <c r="B23" s="305" t="s">
        <v>935</v>
      </c>
      <c r="C23" s="306">
        <v>224.71727240000001</v>
      </c>
      <c r="D23" s="306">
        <v>83184.72</v>
      </c>
      <c r="E23" s="308">
        <v>1.0900000000000001</v>
      </c>
      <c r="F23" s="308">
        <v>1.22</v>
      </c>
      <c r="G23" s="308">
        <v>0.23</v>
      </c>
      <c r="H23" s="308">
        <v>3.09</v>
      </c>
      <c r="I23" s="308">
        <v>-0.74</v>
      </c>
      <c r="J23" s="308">
        <v>0.02</v>
      </c>
    </row>
    <row r="24" spans="1:10" s="303" customFormat="1" ht="16.5" customHeight="1">
      <c r="A24" s="304">
        <v>22</v>
      </c>
      <c r="B24" s="305" t="s">
        <v>936</v>
      </c>
      <c r="C24" s="306">
        <v>234.95912619999999</v>
      </c>
      <c r="D24" s="306">
        <v>182912.63</v>
      </c>
      <c r="E24" s="308">
        <v>2.39</v>
      </c>
      <c r="F24" s="308">
        <v>0.56000000000000005</v>
      </c>
      <c r="G24" s="308">
        <v>0.18</v>
      </c>
      <c r="H24" s="308">
        <v>2.15</v>
      </c>
      <c r="I24" s="308">
        <v>-5.68</v>
      </c>
      <c r="J24" s="308">
        <v>0.02</v>
      </c>
    </row>
    <row r="25" spans="1:10" s="303" customFormat="1" ht="15" customHeight="1">
      <c r="A25" s="304">
        <v>23</v>
      </c>
      <c r="B25" s="305" t="s">
        <v>937</v>
      </c>
      <c r="C25" s="306">
        <v>361.84520479999998</v>
      </c>
      <c r="D25" s="306">
        <v>432477.39</v>
      </c>
      <c r="E25" s="308">
        <v>5.66</v>
      </c>
      <c r="F25" s="308">
        <v>1.24</v>
      </c>
      <c r="G25" s="308">
        <v>0.56999999999999995</v>
      </c>
      <c r="H25" s="308">
        <v>2.3199999999999998</v>
      </c>
      <c r="I25" s="308">
        <v>1.1000000000000001</v>
      </c>
      <c r="J25" s="308">
        <v>0.02</v>
      </c>
    </row>
    <row r="26" spans="1:10" s="303" customFormat="1" ht="15" customHeight="1">
      <c r="A26" s="304">
        <v>24</v>
      </c>
      <c r="B26" s="305" t="s">
        <v>938</v>
      </c>
      <c r="C26" s="306">
        <v>1389.6930854</v>
      </c>
      <c r="D26" s="306">
        <v>507446.43</v>
      </c>
      <c r="E26" s="308">
        <v>6.64</v>
      </c>
      <c r="F26" s="308">
        <v>1.26</v>
      </c>
      <c r="G26" s="308">
        <v>0.5</v>
      </c>
      <c r="H26" s="308">
        <v>1.94</v>
      </c>
      <c r="I26" s="308">
        <v>-1.67</v>
      </c>
      <c r="J26" s="308">
        <v>0.03</v>
      </c>
    </row>
    <row r="27" spans="1:10" s="303" customFormat="1" ht="27" customHeight="1">
      <c r="A27" s="304">
        <v>25</v>
      </c>
      <c r="B27" s="305" t="s">
        <v>939</v>
      </c>
      <c r="C27" s="306">
        <v>1232.3255932</v>
      </c>
      <c r="D27" s="306">
        <v>219306.51</v>
      </c>
      <c r="E27" s="308">
        <v>2.87</v>
      </c>
      <c r="F27" s="308">
        <v>0.86</v>
      </c>
      <c r="G27" s="308">
        <v>0.31</v>
      </c>
      <c r="H27" s="308">
        <v>1.17</v>
      </c>
      <c r="I27" s="308">
        <v>16.12</v>
      </c>
      <c r="J27" s="308">
        <v>0.03</v>
      </c>
    </row>
    <row r="28" spans="1:10" s="303" customFormat="1" ht="27" customHeight="1">
      <c r="A28" s="304">
        <v>26</v>
      </c>
      <c r="B28" s="305" t="s">
        <v>940</v>
      </c>
      <c r="C28" s="306">
        <v>774.652018</v>
      </c>
      <c r="D28" s="306">
        <v>60867.199999999997</v>
      </c>
      <c r="E28" s="308">
        <v>0.8</v>
      </c>
      <c r="F28" s="308">
        <v>1.48</v>
      </c>
      <c r="G28" s="308">
        <v>0.38</v>
      </c>
      <c r="H28" s="308">
        <v>2.3199999999999998</v>
      </c>
      <c r="I28" s="308">
        <v>1.6</v>
      </c>
      <c r="J28" s="308">
        <v>0.03</v>
      </c>
    </row>
    <row r="29" spans="1:10" s="303" customFormat="1" ht="27" customHeight="1">
      <c r="A29" s="304">
        <v>27</v>
      </c>
      <c r="B29" s="305" t="s">
        <v>941</v>
      </c>
      <c r="C29" s="306">
        <v>2103.3693205</v>
      </c>
      <c r="D29" s="306">
        <v>697880.9</v>
      </c>
      <c r="E29" s="308">
        <v>9.1300000000000008</v>
      </c>
      <c r="F29" s="308">
        <v>0.73</v>
      </c>
      <c r="G29" s="308">
        <v>0.3</v>
      </c>
      <c r="H29" s="308">
        <v>1.47</v>
      </c>
      <c r="I29" s="308">
        <v>11.15</v>
      </c>
      <c r="J29" s="308">
        <v>0.02</v>
      </c>
    </row>
    <row r="30" spans="1:10" s="303" customFormat="1" ht="15" customHeight="1">
      <c r="A30" s="304">
        <v>28</v>
      </c>
      <c r="B30" s="305" t="s">
        <v>942</v>
      </c>
      <c r="C30" s="306">
        <v>241.72204400000001</v>
      </c>
      <c r="D30" s="306">
        <v>70839.06</v>
      </c>
      <c r="E30" s="308">
        <v>0.93</v>
      </c>
      <c r="F30" s="308">
        <v>1.33</v>
      </c>
      <c r="G30" s="308">
        <v>0.3</v>
      </c>
      <c r="H30" s="308">
        <v>2.42</v>
      </c>
      <c r="I30" s="308">
        <v>16.77</v>
      </c>
      <c r="J30" s="308">
        <v>0.03</v>
      </c>
    </row>
    <row r="31" spans="1:10" s="303" customFormat="1" ht="18" customHeight="1">
      <c r="A31" s="304">
        <v>29</v>
      </c>
      <c r="B31" s="305" t="s">
        <v>943</v>
      </c>
      <c r="C31" s="306">
        <v>992.18686549999995</v>
      </c>
      <c r="D31" s="306">
        <v>257541.75</v>
      </c>
      <c r="E31" s="308">
        <v>3.37</v>
      </c>
      <c r="F31" s="308">
        <v>1.18</v>
      </c>
      <c r="G31" s="308">
        <v>0.47</v>
      </c>
      <c r="H31" s="308">
        <v>1.81</v>
      </c>
      <c r="I31" s="308">
        <v>-4.82</v>
      </c>
      <c r="J31" s="308">
        <v>0.02</v>
      </c>
    </row>
    <row r="32" spans="1:10" s="303" customFormat="1" ht="29.25" customHeight="1">
      <c r="A32" s="304">
        <v>30</v>
      </c>
      <c r="B32" s="305" t="s">
        <v>944</v>
      </c>
      <c r="C32" s="306">
        <v>280.9931704</v>
      </c>
      <c r="D32" s="306">
        <v>213579.96</v>
      </c>
      <c r="E32" s="308">
        <v>2.79</v>
      </c>
      <c r="F32" s="308">
        <v>1.05</v>
      </c>
      <c r="G32" s="308">
        <v>0.47</v>
      </c>
      <c r="H32" s="308">
        <v>1.64</v>
      </c>
      <c r="I32" s="308">
        <v>-2.7</v>
      </c>
      <c r="J32" s="308">
        <v>0.03</v>
      </c>
    </row>
    <row r="33" spans="1:10" s="303" customFormat="1" ht="15" customHeight="1">
      <c r="A33" s="304">
        <v>31</v>
      </c>
      <c r="B33" s="305" t="s">
        <v>945</v>
      </c>
      <c r="C33" s="306">
        <v>621.596272</v>
      </c>
      <c r="D33" s="306">
        <v>77207.66</v>
      </c>
      <c r="E33" s="308">
        <v>1.01</v>
      </c>
      <c r="F33" s="308">
        <v>1.08</v>
      </c>
      <c r="G33" s="308">
        <v>0.33</v>
      </c>
      <c r="H33" s="308">
        <v>2.3199999999999998</v>
      </c>
      <c r="I33" s="308">
        <v>1.99</v>
      </c>
      <c r="J33" s="308">
        <v>0.02</v>
      </c>
    </row>
    <row r="34" spans="1:10" s="303" customFormat="1" ht="22.5" customHeight="1">
      <c r="A34" s="304">
        <v>32</v>
      </c>
      <c r="B34" s="305" t="s">
        <v>946</v>
      </c>
      <c r="C34" s="306">
        <v>151.04003</v>
      </c>
      <c r="D34" s="306">
        <v>100501.19</v>
      </c>
      <c r="E34" s="308">
        <v>1.31</v>
      </c>
      <c r="F34" s="308">
        <v>0.94</v>
      </c>
      <c r="G34" s="308">
        <v>0.25</v>
      </c>
      <c r="H34" s="308">
        <v>2.75</v>
      </c>
      <c r="I34" s="308">
        <v>-9.06</v>
      </c>
      <c r="J34" s="308">
        <v>0.03</v>
      </c>
    </row>
    <row r="35" spans="1:10" s="303" customFormat="1" ht="15" customHeight="1">
      <c r="A35" s="304">
        <v>33</v>
      </c>
      <c r="B35" s="305" t="s">
        <v>947</v>
      </c>
      <c r="C35" s="306">
        <v>9696.6661339999991</v>
      </c>
      <c r="D35" s="306">
        <v>64143.45</v>
      </c>
      <c r="E35" s="308">
        <v>0.84</v>
      </c>
      <c r="F35" s="308">
        <v>0.78</v>
      </c>
      <c r="G35" s="308">
        <v>0.22</v>
      </c>
      <c r="H35" s="308">
        <v>1.0900000000000001</v>
      </c>
      <c r="I35" s="308">
        <v>1.1200000000000001</v>
      </c>
      <c r="J35" s="308">
        <v>0.03</v>
      </c>
    </row>
    <row r="36" spans="1:10" s="303" customFormat="1" ht="27" customHeight="1">
      <c r="A36" s="304">
        <v>34</v>
      </c>
      <c r="B36" s="305" t="s">
        <v>948</v>
      </c>
      <c r="C36" s="306">
        <v>96.415716000000003</v>
      </c>
      <c r="D36" s="306">
        <v>62003.05</v>
      </c>
      <c r="E36" s="308">
        <v>0.81</v>
      </c>
      <c r="F36" s="308">
        <v>0.34</v>
      </c>
      <c r="G36" s="308">
        <v>0.09</v>
      </c>
      <c r="H36" s="308">
        <v>1.58</v>
      </c>
      <c r="I36" s="308">
        <v>-1.47</v>
      </c>
      <c r="J36" s="308">
        <v>0.03</v>
      </c>
    </row>
    <row r="37" spans="1:10" s="303" customFormat="1" ht="26.25" customHeight="1">
      <c r="A37" s="304">
        <v>35</v>
      </c>
      <c r="B37" s="305" t="s">
        <v>949</v>
      </c>
      <c r="C37" s="306">
        <v>6290.1396029999996</v>
      </c>
      <c r="D37" s="306">
        <v>59795.33</v>
      </c>
      <c r="E37" s="308">
        <v>0.78</v>
      </c>
      <c r="F37" s="308">
        <v>0.6</v>
      </c>
      <c r="G37" s="308">
        <v>7.0000000000000007E-2</v>
      </c>
      <c r="H37" s="308">
        <v>3.81</v>
      </c>
      <c r="I37" s="308">
        <v>2.02</v>
      </c>
      <c r="J37" s="308">
        <v>0.03</v>
      </c>
    </row>
    <row r="38" spans="1:10" s="303" customFormat="1" ht="27" customHeight="1">
      <c r="A38" s="304">
        <v>36</v>
      </c>
      <c r="B38" s="305" t="s">
        <v>950</v>
      </c>
      <c r="C38" s="306">
        <v>6975.4528639999999</v>
      </c>
      <c r="D38" s="306">
        <v>74101.63</v>
      </c>
      <c r="E38" s="308">
        <v>0.97</v>
      </c>
      <c r="F38" s="308">
        <v>0.54</v>
      </c>
      <c r="G38" s="308">
        <v>0.1</v>
      </c>
      <c r="H38" s="308">
        <v>1.52</v>
      </c>
      <c r="I38" s="308">
        <v>3.66</v>
      </c>
      <c r="J38" s="308">
        <v>0.03</v>
      </c>
    </row>
    <row r="39" spans="1:10" s="303" customFormat="1" ht="39" customHeight="1">
      <c r="A39" s="304">
        <v>37</v>
      </c>
      <c r="B39" s="305" t="s">
        <v>951</v>
      </c>
      <c r="C39" s="306">
        <v>6764.8761979999999</v>
      </c>
      <c r="D39" s="306">
        <v>909011.64</v>
      </c>
      <c r="E39" s="308">
        <v>11.89</v>
      </c>
      <c r="F39" s="308">
        <v>1.1000000000000001</v>
      </c>
      <c r="G39" s="308">
        <v>0.48</v>
      </c>
      <c r="H39" s="308">
        <v>1.99</v>
      </c>
      <c r="I39" s="308">
        <v>11.66</v>
      </c>
      <c r="J39" s="308">
        <v>0.02</v>
      </c>
    </row>
    <row r="40" spans="1:10" s="303" customFormat="1" ht="27" customHeight="1">
      <c r="A40" s="304">
        <v>38</v>
      </c>
      <c r="B40" s="305" t="s">
        <v>952</v>
      </c>
      <c r="C40" s="306">
        <v>1000.3705619999999</v>
      </c>
      <c r="D40" s="306">
        <v>49362.080000000002</v>
      </c>
      <c r="E40" s="308">
        <v>0.65</v>
      </c>
      <c r="F40" s="308">
        <v>0.77</v>
      </c>
      <c r="G40" s="308">
        <v>0.24</v>
      </c>
      <c r="H40" s="308">
        <v>2.2000000000000002</v>
      </c>
      <c r="I40" s="308">
        <v>5.78</v>
      </c>
      <c r="J40" s="308">
        <v>0.04</v>
      </c>
    </row>
    <row r="41" spans="1:10" s="303" customFormat="1" ht="27" customHeight="1">
      <c r="A41" s="304">
        <v>39</v>
      </c>
      <c r="B41" s="305" t="s">
        <v>953</v>
      </c>
      <c r="C41" s="306">
        <v>36.080748</v>
      </c>
      <c r="D41" s="306">
        <v>32083.22</v>
      </c>
      <c r="E41" s="308">
        <v>0.42</v>
      </c>
      <c r="F41" s="308">
        <v>1</v>
      </c>
      <c r="G41" s="308">
        <v>0.33</v>
      </c>
      <c r="H41" s="308">
        <v>2.0299999999999998</v>
      </c>
      <c r="I41" s="308">
        <v>-1.57</v>
      </c>
      <c r="J41" s="308">
        <v>0.03</v>
      </c>
    </row>
    <row r="42" spans="1:10" s="303" customFormat="1" ht="15" customHeight="1">
      <c r="A42" s="304">
        <v>40</v>
      </c>
      <c r="B42" s="305" t="s">
        <v>954</v>
      </c>
      <c r="C42" s="306">
        <v>892.46115339999994</v>
      </c>
      <c r="D42" s="306">
        <v>189403.91</v>
      </c>
      <c r="E42" s="308">
        <v>2.48</v>
      </c>
      <c r="F42" s="308">
        <v>1.32</v>
      </c>
      <c r="G42" s="308">
        <v>0.5</v>
      </c>
      <c r="H42" s="308">
        <v>1.88</v>
      </c>
      <c r="I42" s="308">
        <v>2.14</v>
      </c>
      <c r="J42" s="308">
        <v>0.02</v>
      </c>
    </row>
    <row r="43" spans="1:10" s="303" customFormat="1" ht="24.75" customHeight="1">
      <c r="A43" s="304">
        <v>41</v>
      </c>
      <c r="B43" s="305" t="s">
        <v>955</v>
      </c>
      <c r="C43" s="306">
        <v>239.93349699999999</v>
      </c>
      <c r="D43" s="306">
        <v>98765.62</v>
      </c>
      <c r="E43" s="308">
        <v>1.29</v>
      </c>
      <c r="F43" s="308">
        <v>0.65</v>
      </c>
      <c r="G43" s="308">
        <v>0.17</v>
      </c>
      <c r="H43" s="308">
        <v>1.57</v>
      </c>
      <c r="I43" s="308">
        <v>8.4</v>
      </c>
      <c r="J43" s="308">
        <v>0.02</v>
      </c>
    </row>
    <row r="44" spans="1:10" s="303" customFormat="1" ht="19.5" customHeight="1">
      <c r="A44" s="304">
        <v>42</v>
      </c>
      <c r="B44" s="305" t="s">
        <v>956</v>
      </c>
      <c r="C44" s="306">
        <v>369.90513729999998</v>
      </c>
      <c r="D44" s="306">
        <v>387359.48</v>
      </c>
      <c r="E44" s="308">
        <v>5.07</v>
      </c>
      <c r="F44" s="308">
        <v>0.67</v>
      </c>
      <c r="G44" s="308">
        <v>0.26</v>
      </c>
      <c r="H44" s="308">
        <v>1.1499999999999999</v>
      </c>
      <c r="I44" s="308">
        <v>5.23</v>
      </c>
      <c r="J44" s="308">
        <v>0.02</v>
      </c>
    </row>
    <row r="45" spans="1:10" s="303" customFormat="1" ht="18.75" customHeight="1">
      <c r="A45" s="304">
        <v>43</v>
      </c>
      <c r="B45" s="305" t="s">
        <v>957</v>
      </c>
      <c r="C45" s="306">
        <v>92.155171499999994</v>
      </c>
      <c r="D45" s="306">
        <v>46566.93</v>
      </c>
      <c r="E45" s="308">
        <v>0.61</v>
      </c>
      <c r="F45" s="308">
        <v>0.9</v>
      </c>
      <c r="G45" s="308">
        <v>0.3</v>
      </c>
      <c r="H45" s="308">
        <v>2.1800000000000002</v>
      </c>
      <c r="I45" s="308">
        <v>8.18</v>
      </c>
      <c r="J45" s="308">
        <v>0.03</v>
      </c>
    </row>
    <row r="46" spans="1:10" s="303" customFormat="1" ht="19.5" customHeight="1">
      <c r="A46" s="304">
        <v>44</v>
      </c>
      <c r="B46" s="305" t="s">
        <v>958</v>
      </c>
      <c r="C46" s="306">
        <v>664.13240140000005</v>
      </c>
      <c r="D46" s="306">
        <v>77778.210000000006</v>
      </c>
      <c r="E46" s="308">
        <v>1.02</v>
      </c>
      <c r="F46" s="308">
        <v>1.78</v>
      </c>
      <c r="G46" s="308">
        <v>0.38</v>
      </c>
      <c r="H46" s="308">
        <v>2.29</v>
      </c>
      <c r="I46" s="308">
        <v>-4.47</v>
      </c>
      <c r="J46" s="308">
        <v>0.02</v>
      </c>
    </row>
    <row r="47" spans="1:10" s="303" customFormat="1" ht="28.5" customHeight="1">
      <c r="A47" s="304">
        <v>45</v>
      </c>
      <c r="B47" s="305" t="s">
        <v>959</v>
      </c>
      <c r="C47" s="306">
        <v>1222.118964</v>
      </c>
      <c r="D47" s="306">
        <v>105438.56</v>
      </c>
      <c r="E47" s="308">
        <v>1.38</v>
      </c>
      <c r="F47" s="308">
        <v>1.39</v>
      </c>
      <c r="G47" s="308">
        <v>0.28999999999999998</v>
      </c>
      <c r="H47" s="308">
        <v>2.2799999999999998</v>
      </c>
      <c r="I47" s="308">
        <v>7.08</v>
      </c>
      <c r="J47" s="308">
        <v>0.03</v>
      </c>
    </row>
    <row r="48" spans="1:10" s="303" customFormat="1" ht="15" customHeight="1">
      <c r="A48" s="304">
        <v>46</v>
      </c>
      <c r="B48" s="305" t="s">
        <v>960</v>
      </c>
      <c r="C48" s="306">
        <v>485.68940600000002</v>
      </c>
      <c r="D48" s="306">
        <v>93218.17</v>
      </c>
      <c r="E48" s="308">
        <v>1.22</v>
      </c>
      <c r="F48" s="308">
        <v>0.99</v>
      </c>
      <c r="G48" s="308">
        <v>0.28000000000000003</v>
      </c>
      <c r="H48" s="308">
        <v>1.86</v>
      </c>
      <c r="I48" s="308">
        <v>6.34</v>
      </c>
      <c r="J48" s="308">
        <v>0.03</v>
      </c>
    </row>
    <row r="49" spans="1:10" s="303" customFormat="1" ht="15" customHeight="1">
      <c r="A49" s="304">
        <v>47</v>
      </c>
      <c r="B49" s="305" t="s">
        <v>961</v>
      </c>
      <c r="C49" s="306">
        <v>88.778616</v>
      </c>
      <c r="D49" s="306">
        <v>105823.27</v>
      </c>
      <c r="E49" s="308">
        <v>1.38</v>
      </c>
      <c r="F49" s="308">
        <v>1.0900000000000001</v>
      </c>
      <c r="G49" s="308">
        <v>0.33</v>
      </c>
      <c r="H49" s="308">
        <v>2.1</v>
      </c>
      <c r="I49" s="308">
        <v>-0.41</v>
      </c>
      <c r="J49" s="308">
        <v>0.03</v>
      </c>
    </row>
    <row r="50" spans="1:10" s="303" customFormat="1" ht="15" customHeight="1">
      <c r="A50" s="304">
        <v>48</v>
      </c>
      <c r="B50" s="305" t="s">
        <v>962</v>
      </c>
      <c r="C50" s="306">
        <v>152.80909120000001</v>
      </c>
      <c r="D50" s="306">
        <v>42336.68</v>
      </c>
      <c r="E50" s="308">
        <v>0.55000000000000004</v>
      </c>
      <c r="F50" s="308">
        <v>0.9</v>
      </c>
      <c r="G50" s="308">
        <v>0.22</v>
      </c>
      <c r="H50" s="308">
        <v>1.42</v>
      </c>
      <c r="I50" s="308">
        <v>15.65</v>
      </c>
      <c r="J50" s="308">
        <v>0.03</v>
      </c>
    </row>
    <row r="51" spans="1:10" s="303" customFormat="1" ht="15" customHeight="1">
      <c r="A51" s="304">
        <v>49</v>
      </c>
      <c r="B51" s="305" t="s">
        <v>963</v>
      </c>
      <c r="C51" s="306">
        <v>288.66675800000002</v>
      </c>
      <c r="D51" s="306">
        <v>76234.58</v>
      </c>
      <c r="E51" s="308">
        <v>1</v>
      </c>
      <c r="F51" s="308">
        <v>0.98</v>
      </c>
      <c r="G51" s="308">
        <v>0.35</v>
      </c>
      <c r="H51" s="308">
        <v>2.65</v>
      </c>
      <c r="I51" s="308">
        <v>0.52</v>
      </c>
      <c r="J51" s="308">
        <v>0.03</v>
      </c>
    </row>
    <row r="52" spans="1:10" s="303" customFormat="1" ht="27" customHeight="1">
      <c r="A52" s="304">
        <v>50</v>
      </c>
      <c r="B52" s="305" t="s">
        <v>964</v>
      </c>
      <c r="C52" s="306">
        <v>1096.414023</v>
      </c>
      <c r="D52" s="306">
        <v>87610.61</v>
      </c>
      <c r="E52" s="308">
        <v>1.1499999999999999</v>
      </c>
      <c r="F52" s="308">
        <v>0.91</v>
      </c>
      <c r="G52" s="308">
        <v>0.25</v>
      </c>
      <c r="H52" s="308">
        <v>1.23</v>
      </c>
      <c r="I52" s="308">
        <v>6.5</v>
      </c>
      <c r="J52" s="308">
        <v>0.02</v>
      </c>
    </row>
    <row r="53" spans="1:10" s="303" customFormat="1" ht="41.25" customHeight="1">
      <c r="A53" s="1145" t="s">
        <v>220</v>
      </c>
      <c r="B53" s="1145"/>
      <c r="C53" s="1145"/>
      <c r="D53" s="1145"/>
      <c r="E53" s="1145"/>
      <c r="F53" s="1145"/>
      <c r="G53" s="1145"/>
      <c r="H53" s="1145"/>
      <c r="I53" s="1145"/>
      <c r="J53" s="1145"/>
    </row>
    <row r="54" spans="1:10" s="303" customFormat="1" ht="36.75" customHeight="1">
      <c r="A54" s="1145" t="s">
        <v>216</v>
      </c>
      <c r="B54" s="1145"/>
      <c r="C54" s="1145"/>
      <c r="D54" s="1145"/>
      <c r="E54" s="1145"/>
      <c r="F54" s="1145"/>
      <c r="G54" s="1145"/>
      <c r="H54" s="1145"/>
      <c r="I54" s="1145"/>
      <c r="J54" s="1145"/>
    </row>
    <row r="55" spans="1:10" s="303" customFormat="1" ht="22.5" customHeight="1">
      <c r="A55" s="1145" t="s">
        <v>221</v>
      </c>
      <c r="B55" s="1145"/>
      <c r="C55" s="1145"/>
      <c r="D55" s="1145"/>
      <c r="E55" s="1145"/>
      <c r="F55" s="1145"/>
      <c r="G55" s="1145"/>
      <c r="H55" s="1145"/>
      <c r="I55" s="1145"/>
      <c r="J55" s="1145"/>
    </row>
    <row r="56" spans="1:10" s="303" customFormat="1" ht="33.75" customHeight="1">
      <c r="A56" s="1145" t="s">
        <v>218</v>
      </c>
      <c r="B56" s="1145"/>
      <c r="C56" s="1145"/>
      <c r="D56" s="1145"/>
      <c r="E56" s="1145"/>
      <c r="F56" s="1145"/>
      <c r="G56" s="1145"/>
      <c r="H56" s="1145"/>
      <c r="I56" s="1145"/>
      <c r="J56" s="1145"/>
    </row>
    <row r="57" spans="1:10" s="303" customFormat="1" ht="26.25" customHeight="1">
      <c r="A57" s="1145" t="s">
        <v>763</v>
      </c>
      <c r="B57" s="1145"/>
      <c r="C57" s="1145"/>
      <c r="D57" s="1145"/>
      <c r="E57" s="1145"/>
      <c r="F57" s="1145"/>
      <c r="G57" s="1145"/>
      <c r="H57" s="1145"/>
      <c r="I57" s="1145"/>
      <c r="J57" s="1145"/>
    </row>
    <row r="58" spans="1:10" s="303" customFormat="1" ht="13.5" customHeight="1">
      <c r="A58" s="1056" t="s">
        <v>207</v>
      </c>
      <c r="B58" s="1056"/>
      <c r="C58" s="1056"/>
      <c r="D58" s="1056"/>
      <c r="E58" s="1056"/>
      <c r="F58" s="1056"/>
      <c r="G58" s="1056"/>
      <c r="H58" s="1056"/>
      <c r="I58" s="1056"/>
      <c r="J58" s="1056"/>
    </row>
    <row r="59" spans="1:10" s="303"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opLeftCell="A16" zoomScaleNormal="100" workbookViewId="0">
      <selection activeCell="G38" sqref="G38"/>
    </sheetView>
  </sheetViews>
  <sheetFormatPr defaultColWidth="9.140625" defaultRowHeight="15"/>
  <cols>
    <col min="1" max="1" width="6.42578125" style="16" bestFit="1" customWidth="1"/>
    <col min="2" max="2" width="40.42578125" style="16" bestFit="1" customWidth="1"/>
    <col min="3" max="3" width="13.42578125" style="16" bestFit="1" customWidth="1"/>
    <col min="4" max="4" width="17.42578125" style="16" customWidth="1"/>
    <col min="5" max="5" width="10.42578125" style="16" bestFit="1" customWidth="1"/>
    <col min="6" max="6" width="7.5703125" style="16" bestFit="1" customWidth="1"/>
    <col min="7" max="7" width="6.140625" style="16" bestFit="1" customWidth="1"/>
    <col min="8" max="8" width="10.42578125" style="16" bestFit="1" customWidth="1"/>
    <col min="9" max="9" width="12.5703125" style="16" bestFit="1" customWidth="1"/>
    <col min="10" max="10" width="12.140625" style="16" bestFit="1" customWidth="1"/>
    <col min="11" max="11" width="14.42578125" style="16" bestFit="1" customWidth="1"/>
    <col min="12" max="12" width="4.5703125" style="16" bestFit="1" customWidth="1"/>
    <col min="13" max="16384" width="9.140625" style="16"/>
  </cols>
  <sheetData>
    <row r="1" spans="1:10" ht="15.75" customHeight="1">
      <c r="A1" s="1147" t="s">
        <v>1203</v>
      </c>
      <c r="B1" s="1147"/>
    </row>
    <row r="2" spans="1:10" s="34" customFormat="1" ht="43.5" customHeight="1">
      <c r="A2" s="694" t="s">
        <v>222</v>
      </c>
      <c r="B2" s="694" t="s">
        <v>209</v>
      </c>
      <c r="C2" s="694" t="s">
        <v>223</v>
      </c>
      <c r="D2" s="694" t="s">
        <v>224</v>
      </c>
      <c r="E2" s="694" t="s">
        <v>225</v>
      </c>
      <c r="F2" s="694" t="s">
        <v>211</v>
      </c>
      <c r="G2" s="694" t="s">
        <v>226</v>
      </c>
      <c r="H2" s="694" t="s">
        <v>227</v>
      </c>
      <c r="I2" s="694" t="s">
        <v>228</v>
      </c>
      <c r="J2" s="694" t="s">
        <v>229</v>
      </c>
    </row>
    <row r="3" spans="1:10" s="34" customFormat="1" ht="18" customHeight="1">
      <c r="A3" s="695">
        <v>1</v>
      </c>
      <c r="B3" s="696" t="s">
        <v>968</v>
      </c>
      <c r="C3" s="697">
        <v>422.47464600000001</v>
      </c>
      <c r="D3" s="697">
        <v>56394.595834920008</v>
      </c>
      <c r="E3" s="767">
        <v>7.8344239E-3</v>
      </c>
      <c r="F3" s="768">
        <v>1.42</v>
      </c>
      <c r="G3" s="768">
        <v>0.33</v>
      </c>
      <c r="H3" s="696"/>
      <c r="I3" s="696"/>
      <c r="J3" s="696"/>
    </row>
    <row r="4" spans="1:10" s="34" customFormat="1" ht="18" customHeight="1">
      <c r="A4" s="695">
        <v>2</v>
      </c>
      <c r="B4" s="696" t="s">
        <v>969</v>
      </c>
      <c r="C4" s="697">
        <v>95.919779000000005</v>
      </c>
      <c r="D4" s="697">
        <v>139888.05162520497</v>
      </c>
      <c r="E4" s="767">
        <v>1.94334629E-2</v>
      </c>
      <c r="F4" s="768">
        <v>0.75</v>
      </c>
      <c r="G4" s="768">
        <v>0.2</v>
      </c>
      <c r="H4" s="696"/>
      <c r="I4" s="696"/>
      <c r="J4" s="696"/>
    </row>
    <row r="5" spans="1:10" s="34" customFormat="1" ht="18" customHeight="1">
      <c r="A5" s="695">
        <v>3</v>
      </c>
      <c r="B5" s="696" t="s">
        <v>970</v>
      </c>
      <c r="C5" s="697">
        <v>613.84649879999995</v>
      </c>
      <c r="D5" s="697">
        <v>211343.10415659999</v>
      </c>
      <c r="E5" s="767">
        <v>2.93601086E-2</v>
      </c>
      <c r="F5" s="768">
        <v>1.21</v>
      </c>
      <c r="G5" s="768">
        <v>0.46</v>
      </c>
      <c r="H5" s="696"/>
      <c r="I5" s="696"/>
      <c r="J5" s="696"/>
    </row>
    <row r="6" spans="1:10" s="34" customFormat="1" ht="18" customHeight="1">
      <c r="A6" s="695">
        <v>4</v>
      </c>
      <c r="B6" s="696" t="s">
        <v>971</v>
      </c>
      <c r="C6" s="697">
        <v>289.36702000000002</v>
      </c>
      <c r="D6" s="697">
        <v>44025.669239499999</v>
      </c>
      <c r="E6" s="767">
        <v>6.1161135999999996E-3</v>
      </c>
      <c r="F6" s="768">
        <v>0.74</v>
      </c>
      <c r="G6" s="768">
        <v>0.26</v>
      </c>
      <c r="H6" s="696"/>
      <c r="I6" s="696"/>
      <c r="J6" s="696"/>
    </row>
    <row r="7" spans="1:10" s="34" customFormat="1" ht="18" customHeight="1">
      <c r="A7" s="695">
        <v>5</v>
      </c>
      <c r="B7" s="696" t="s">
        <v>972</v>
      </c>
      <c r="C7" s="697">
        <v>79.568721999999994</v>
      </c>
      <c r="D7" s="697">
        <v>92512.536986264997</v>
      </c>
      <c r="E7" s="767">
        <v>1.28519837E-2</v>
      </c>
      <c r="F7" s="768">
        <v>0.89</v>
      </c>
      <c r="G7" s="768">
        <v>0.32</v>
      </c>
      <c r="H7" s="696"/>
      <c r="I7" s="696"/>
      <c r="J7" s="696"/>
    </row>
    <row r="8" spans="1:10" s="34" customFormat="1" ht="18" customHeight="1">
      <c r="A8" s="695">
        <v>6</v>
      </c>
      <c r="B8" s="696" t="s">
        <v>973</v>
      </c>
      <c r="C8" s="697">
        <v>121.07844660000001</v>
      </c>
      <c r="D8" s="697">
        <v>192203.23554913999</v>
      </c>
      <c r="E8" s="767">
        <v>2.6701168599999998E-2</v>
      </c>
      <c r="F8" s="768">
        <v>1.49</v>
      </c>
      <c r="G8" s="768">
        <v>0.49</v>
      </c>
      <c r="H8" s="696"/>
      <c r="I8" s="696"/>
      <c r="J8" s="696"/>
    </row>
    <row r="9" spans="1:10" s="34" customFormat="1" ht="18" customHeight="1">
      <c r="A9" s="695">
        <v>7</v>
      </c>
      <c r="B9" s="696" t="s">
        <v>974</v>
      </c>
      <c r="C9" s="697">
        <v>2746.0136339999999</v>
      </c>
      <c r="D9" s="697">
        <v>165899.33172214503</v>
      </c>
      <c r="E9" s="767">
        <v>2.3046989899999999E-2</v>
      </c>
      <c r="F9" s="768">
        <v>0.85</v>
      </c>
      <c r="G9" s="768">
        <v>0.25</v>
      </c>
      <c r="H9" s="696"/>
      <c r="I9" s="696"/>
      <c r="J9" s="696"/>
    </row>
    <row r="10" spans="1:10" s="34" customFormat="1" ht="18" customHeight="1">
      <c r="A10" s="695">
        <v>8</v>
      </c>
      <c r="B10" s="696" t="s">
        <v>975</v>
      </c>
      <c r="C10" s="697">
        <v>24.086829600000002</v>
      </c>
      <c r="D10" s="697">
        <v>38193.163138560005</v>
      </c>
      <c r="E10" s="767">
        <v>5.3058528999999997E-3</v>
      </c>
      <c r="F10" s="768">
        <v>0.43</v>
      </c>
      <c r="G10" s="768">
        <v>0.11</v>
      </c>
      <c r="H10" s="696"/>
      <c r="I10" s="696"/>
      <c r="J10" s="696"/>
    </row>
    <row r="11" spans="1:10" s="34" customFormat="1" ht="18" customHeight="1">
      <c r="A11" s="695">
        <v>9</v>
      </c>
      <c r="B11" s="696" t="s">
        <v>976</v>
      </c>
      <c r="C11" s="697">
        <v>161.36280719999999</v>
      </c>
      <c r="D11" s="697">
        <v>52633.777097879996</v>
      </c>
      <c r="E11" s="767">
        <v>7.3119650999999997E-3</v>
      </c>
      <c r="F11" s="768">
        <v>0</v>
      </c>
      <c r="G11" s="768">
        <v>0</v>
      </c>
      <c r="H11" s="696"/>
      <c r="I11" s="696"/>
      <c r="J11" s="696"/>
    </row>
    <row r="12" spans="1:10" s="34" customFormat="1" ht="18" customHeight="1">
      <c r="A12" s="695">
        <v>10</v>
      </c>
      <c r="B12" s="696" t="s">
        <v>977</v>
      </c>
      <c r="C12" s="697">
        <v>85.747672499999993</v>
      </c>
      <c r="D12" s="697">
        <v>54363.326022609996</v>
      </c>
      <c r="E12" s="767">
        <v>7.5522367000000002E-3</v>
      </c>
      <c r="F12" s="768">
        <v>0.4</v>
      </c>
      <c r="G12" s="768">
        <v>0.06</v>
      </c>
      <c r="H12" s="696"/>
      <c r="I12" s="696"/>
      <c r="J12" s="696"/>
    </row>
    <row r="13" spans="1:10" s="34" customFormat="1" ht="18" customHeight="1">
      <c r="A13" s="695">
        <v>11</v>
      </c>
      <c r="B13" s="696" t="s">
        <v>978</v>
      </c>
      <c r="C13" s="697">
        <v>131.65908519999999</v>
      </c>
      <c r="D13" s="697">
        <v>62664.415091199997</v>
      </c>
      <c r="E13" s="767">
        <v>8.7054368000000007E-3</v>
      </c>
      <c r="F13" s="768">
        <v>1.17</v>
      </c>
      <c r="G13" s="768">
        <v>0.42</v>
      </c>
      <c r="H13" s="696"/>
      <c r="I13" s="696"/>
      <c r="J13" s="696"/>
    </row>
    <row r="14" spans="1:10" s="34" customFormat="1" ht="18" customHeight="1">
      <c r="A14" s="695">
        <v>12</v>
      </c>
      <c r="B14" s="696" t="s">
        <v>979</v>
      </c>
      <c r="C14" s="697">
        <v>542.73301919999994</v>
      </c>
      <c r="D14" s="697">
        <v>125274.75741024999</v>
      </c>
      <c r="E14" s="767">
        <v>1.7403361700000002E-2</v>
      </c>
      <c r="F14" s="768">
        <v>0.77</v>
      </c>
      <c r="G14" s="768">
        <v>0.23</v>
      </c>
      <c r="H14" s="696"/>
      <c r="I14" s="696"/>
      <c r="J14" s="696"/>
    </row>
    <row r="15" spans="1:10" s="34" customFormat="1" ht="18" customHeight="1">
      <c r="A15" s="695">
        <v>13</v>
      </c>
      <c r="B15" s="696" t="s">
        <v>980</v>
      </c>
      <c r="C15" s="697">
        <v>351.22517679999999</v>
      </c>
      <c r="D15" s="697">
        <v>419421.90699072002</v>
      </c>
      <c r="E15" s="767">
        <v>5.8266735399999998E-2</v>
      </c>
      <c r="F15" s="768">
        <v>1.25</v>
      </c>
      <c r="G15" s="768">
        <v>0.57999999999999996</v>
      </c>
      <c r="H15" s="696"/>
      <c r="I15" s="696"/>
      <c r="J15" s="696"/>
    </row>
    <row r="16" spans="1:10" s="34" customFormat="1" ht="18" customHeight="1">
      <c r="A16" s="695">
        <v>14</v>
      </c>
      <c r="B16" s="696" t="s">
        <v>981</v>
      </c>
      <c r="C16" s="697">
        <v>554.35405109999999</v>
      </c>
      <c r="D16" s="697">
        <v>643676.57176469488</v>
      </c>
      <c r="E16" s="767">
        <v>8.9420537800000005E-2</v>
      </c>
      <c r="F16" s="768">
        <v>1.08</v>
      </c>
      <c r="G16" s="768">
        <v>0.56999999999999995</v>
      </c>
      <c r="H16" s="696"/>
      <c r="I16" s="696"/>
      <c r="J16" s="696"/>
    </row>
    <row r="17" spans="1:10" s="34" customFormat="1" ht="18" customHeight="1">
      <c r="A17" s="695">
        <v>15</v>
      </c>
      <c r="B17" s="696" t="s">
        <v>982</v>
      </c>
      <c r="C17" s="697">
        <v>2112.6191610000001</v>
      </c>
      <c r="D17" s="697">
        <v>55075.267002599998</v>
      </c>
      <c r="E17" s="767">
        <v>7.6511406999999997E-3</v>
      </c>
      <c r="F17" s="768">
        <v>0.84</v>
      </c>
      <c r="G17" s="768">
        <v>0.28999999999999998</v>
      </c>
      <c r="H17" s="696"/>
      <c r="I17" s="696"/>
      <c r="J17" s="696"/>
    </row>
    <row r="18" spans="1:10" s="34" customFormat="1" ht="18" customHeight="1">
      <c r="A18" s="695">
        <v>16</v>
      </c>
      <c r="B18" s="696" t="s">
        <v>983</v>
      </c>
      <c r="C18" s="697">
        <v>224.71727240000001</v>
      </c>
      <c r="D18" s="697">
        <v>82441.909966050007</v>
      </c>
      <c r="E18" s="767">
        <v>1.1452956699999999E-2</v>
      </c>
      <c r="F18" s="768">
        <v>1.19</v>
      </c>
      <c r="G18" s="768">
        <v>0.21</v>
      </c>
      <c r="H18" s="696"/>
      <c r="I18" s="696"/>
      <c r="J18" s="696"/>
    </row>
    <row r="19" spans="1:10" s="34" customFormat="1" ht="18" customHeight="1">
      <c r="A19" s="695">
        <v>17</v>
      </c>
      <c r="B19" s="696" t="s">
        <v>984</v>
      </c>
      <c r="C19" s="697">
        <v>234.95912619999999</v>
      </c>
      <c r="D19" s="697">
        <v>183389.27943721</v>
      </c>
      <c r="E19" s="767">
        <v>2.5476720299999998E-2</v>
      </c>
      <c r="F19" s="768">
        <v>0.56999999999999995</v>
      </c>
      <c r="G19" s="768">
        <v>0.19</v>
      </c>
      <c r="H19" s="696"/>
      <c r="I19" s="696"/>
      <c r="J19" s="696"/>
    </row>
    <row r="20" spans="1:10" s="34" customFormat="1" ht="18" customHeight="1">
      <c r="A20" s="695">
        <v>18</v>
      </c>
      <c r="B20" s="696" t="s">
        <v>985</v>
      </c>
      <c r="C20" s="697">
        <v>1389.7329532000001</v>
      </c>
      <c r="D20" s="697">
        <v>507275.44835418992</v>
      </c>
      <c r="E20" s="767">
        <v>7.0471484299999998E-2</v>
      </c>
      <c r="F20" s="768">
        <v>1.26</v>
      </c>
      <c r="G20" s="768">
        <v>0.51</v>
      </c>
      <c r="H20" s="696"/>
      <c r="I20" s="696"/>
      <c r="J20" s="696"/>
    </row>
    <row r="21" spans="1:10" s="34" customFormat="1" ht="18" customHeight="1">
      <c r="A21" s="695">
        <v>19</v>
      </c>
      <c r="B21" s="696" t="s">
        <v>986</v>
      </c>
      <c r="C21" s="697">
        <v>774.652018</v>
      </c>
      <c r="D21" s="697">
        <v>60931.580623979993</v>
      </c>
      <c r="E21" s="767">
        <v>8.4647087000000003E-3</v>
      </c>
      <c r="F21" s="768">
        <v>1.47</v>
      </c>
      <c r="G21" s="768">
        <v>0.38</v>
      </c>
      <c r="H21" s="696"/>
      <c r="I21" s="696"/>
      <c r="J21" s="696"/>
    </row>
    <row r="22" spans="1:10" s="34" customFormat="1" ht="18" customHeight="1">
      <c r="A22" s="695">
        <v>20</v>
      </c>
      <c r="B22" s="696" t="s">
        <v>987</v>
      </c>
      <c r="C22" s="697">
        <v>2131.2729890000001</v>
      </c>
      <c r="D22" s="697">
        <v>704639.82733671996</v>
      </c>
      <c r="E22" s="767">
        <v>9.7889646900000002E-2</v>
      </c>
      <c r="F22" s="768">
        <v>0.74</v>
      </c>
      <c r="G22" s="768">
        <v>0.31</v>
      </c>
      <c r="H22" s="696"/>
      <c r="I22" s="696"/>
      <c r="J22" s="696"/>
    </row>
    <row r="23" spans="1:10" s="34" customFormat="1" ht="18" customHeight="1">
      <c r="A23" s="695">
        <v>21</v>
      </c>
      <c r="B23" s="696" t="s">
        <v>988</v>
      </c>
      <c r="C23" s="697">
        <v>1232.1299882000001</v>
      </c>
      <c r="D23" s="697">
        <v>168025.74139417501</v>
      </c>
      <c r="E23" s="767">
        <v>2.3342393999999999E-2</v>
      </c>
      <c r="F23" s="768">
        <v>0.84</v>
      </c>
      <c r="G23" s="768">
        <v>0.3</v>
      </c>
      <c r="H23" s="696"/>
      <c r="I23" s="696"/>
      <c r="J23" s="696"/>
    </row>
    <row r="24" spans="1:10" s="34" customFormat="1" ht="18" customHeight="1">
      <c r="A24" s="695">
        <v>22</v>
      </c>
      <c r="B24" s="696" t="s">
        <v>989</v>
      </c>
      <c r="C24" s="697">
        <v>241.72197299999999</v>
      </c>
      <c r="D24" s="697">
        <v>70762.501095554995</v>
      </c>
      <c r="E24" s="767">
        <v>9.8304353000000008E-3</v>
      </c>
      <c r="F24" s="768">
        <v>0.56000000000000005</v>
      </c>
      <c r="G24" s="768">
        <v>0.08</v>
      </c>
      <c r="H24" s="696"/>
      <c r="I24" s="696"/>
      <c r="J24" s="696"/>
    </row>
    <row r="25" spans="1:10" s="34" customFormat="1" ht="18" customHeight="1">
      <c r="A25" s="695">
        <v>23</v>
      </c>
      <c r="B25" s="696" t="s">
        <v>990</v>
      </c>
      <c r="C25" s="697">
        <v>992.18686549999995</v>
      </c>
      <c r="D25" s="697">
        <v>251803.13309095</v>
      </c>
      <c r="E25" s="767">
        <v>3.4980877899999999E-2</v>
      </c>
      <c r="F25" s="768">
        <v>1.18</v>
      </c>
      <c r="G25" s="768">
        <v>0.47</v>
      </c>
      <c r="H25" s="696"/>
      <c r="I25" s="696"/>
      <c r="J25" s="696"/>
    </row>
    <row r="26" spans="1:10" s="34" customFormat="1" ht="18" customHeight="1">
      <c r="A26" s="695">
        <v>24</v>
      </c>
      <c r="B26" s="696" t="s">
        <v>991</v>
      </c>
      <c r="C26" s="697">
        <v>280.94199120000002</v>
      </c>
      <c r="D26" s="697">
        <v>214266.01257347001</v>
      </c>
      <c r="E26" s="767">
        <v>2.9766163500000001E-2</v>
      </c>
      <c r="F26" s="768">
        <v>1.04</v>
      </c>
      <c r="G26" s="768">
        <v>0.46</v>
      </c>
      <c r="H26" s="696"/>
      <c r="I26" s="696"/>
      <c r="J26" s="696"/>
    </row>
    <row r="27" spans="1:10" s="34" customFormat="1" ht="18" customHeight="1">
      <c r="A27" s="695">
        <v>25</v>
      </c>
      <c r="B27" s="696" t="s">
        <v>992</v>
      </c>
      <c r="C27" s="697">
        <v>621.596272</v>
      </c>
      <c r="D27" s="697">
        <v>77412.885639329994</v>
      </c>
      <c r="E27" s="767">
        <v>1.07543169E-2</v>
      </c>
      <c r="F27" s="768">
        <v>1.07</v>
      </c>
      <c r="G27" s="768">
        <v>0.33</v>
      </c>
      <c r="H27" s="696"/>
      <c r="I27" s="696"/>
      <c r="J27" s="696"/>
    </row>
    <row r="28" spans="1:10" s="34" customFormat="1" ht="18" customHeight="1">
      <c r="A28" s="695">
        <v>26</v>
      </c>
      <c r="B28" s="696" t="s">
        <v>993</v>
      </c>
      <c r="C28" s="697">
        <v>151.04003</v>
      </c>
      <c r="D28" s="697">
        <v>99655.134806739996</v>
      </c>
      <c r="E28" s="767">
        <v>1.38442444E-2</v>
      </c>
      <c r="F28" s="768">
        <v>0.93</v>
      </c>
      <c r="G28" s="768">
        <v>0.25</v>
      </c>
      <c r="H28" s="696"/>
      <c r="I28" s="696"/>
      <c r="J28" s="696"/>
    </row>
    <row r="29" spans="1:10" s="34" customFormat="1" ht="18" customHeight="1">
      <c r="A29" s="695">
        <v>27</v>
      </c>
      <c r="B29" s="696" t="s">
        <v>994</v>
      </c>
      <c r="C29" s="697">
        <v>96.415716000000003</v>
      </c>
      <c r="D29" s="697">
        <v>62397.281641034999</v>
      </c>
      <c r="E29" s="767">
        <v>8.6683261999999997E-3</v>
      </c>
      <c r="F29" s="768">
        <v>0.34</v>
      </c>
      <c r="G29" s="768">
        <v>0.09</v>
      </c>
      <c r="H29" s="696"/>
      <c r="I29" s="696"/>
      <c r="J29" s="696"/>
    </row>
    <row r="30" spans="1:10" s="34" customFormat="1" ht="18" customHeight="1">
      <c r="A30" s="695">
        <v>28</v>
      </c>
      <c r="B30" s="696" t="s">
        <v>995</v>
      </c>
      <c r="C30" s="697">
        <v>9894.5572800000009</v>
      </c>
      <c r="D30" s="697">
        <v>66679.348891500005</v>
      </c>
      <c r="E30" s="767">
        <v>9.2631975000000005E-3</v>
      </c>
      <c r="F30" s="768">
        <v>0.77</v>
      </c>
      <c r="G30" s="768">
        <v>0.21</v>
      </c>
      <c r="H30" s="696"/>
      <c r="I30" s="696"/>
      <c r="J30" s="696"/>
    </row>
    <row r="31" spans="1:10" s="34" customFormat="1" ht="18" customHeight="1">
      <c r="A31" s="695">
        <v>29</v>
      </c>
      <c r="B31" s="696" t="s">
        <v>996</v>
      </c>
      <c r="C31" s="697">
        <v>6290.1396029999996</v>
      </c>
      <c r="D31" s="697">
        <v>60403.443825559996</v>
      </c>
      <c r="E31" s="767">
        <v>8.3913392000000003E-3</v>
      </c>
      <c r="F31" s="768">
        <v>0.56999999999999995</v>
      </c>
      <c r="G31" s="768">
        <v>0.06</v>
      </c>
      <c r="H31" s="696"/>
      <c r="I31" s="696"/>
      <c r="J31" s="696"/>
    </row>
    <row r="32" spans="1:10" s="34" customFormat="1" ht="18" customHeight="1">
      <c r="A32" s="695">
        <v>30</v>
      </c>
      <c r="B32" s="696" t="s">
        <v>997</v>
      </c>
      <c r="C32" s="697">
        <v>6975.4528639999999</v>
      </c>
      <c r="D32" s="697">
        <v>73588.199698720011</v>
      </c>
      <c r="E32" s="767">
        <v>1.0222985699999999E-2</v>
      </c>
      <c r="F32" s="768">
        <v>0.5</v>
      </c>
      <c r="G32" s="768">
        <v>0.04</v>
      </c>
      <c r="H32" s="696"/>
      <c r="I32" s="696"/>
      <c r="J32" s="696"/>
    </row>
    <row r="33" spans="1:11" s="34" customFormat="1" ht="18" customHeight="1">
      <c r="A33" s="695">
        <v>31</v>
      </c>
      <c r="B33" s="696" t="s">
        <v>998</v>
      </c>
      <c r="C33" s="697">
        <v>6764.8761979999999</v>
      </c>
      <c r="D33" s="697">
        <v>906870.01947615005</v>
      </c>
      <c r="E33" s="767">
        <v>0.12598377569999999</v>
      </c>
      <c r="F33" s="768">
        <v>1.1000000000000001</v>
      </c>
      <c r="G33" s="768">
        <v>0.48</v>
      </c>
      <c r="H33" s="696"/>
      <c r="I33" s="696"/>
      <c r="J33" s="696"/>
    </row>
    <row r="34" spans="1:11" s="34" customFormat="1" ht="18" customHeight="1">
      <c r="A34" s="695">
        <v>32</v>
      </c>
      <c r="B34" s="696" t="s">
        <v>954</v>
      </c>
      <c r="C34" s="697">
        <v>892.46115339999994</v>
      </c>
      <c r="D34" s="697">
        <v>189099.076740755</v>
      </c>
      <c r="E34" s="767">
        <v>2.62699341E-2</v>
      </c>
      <c r="F34" s="768">
        <v>1.31</v>
      </c>
      <c r="G34" s="768">
        <v>0.49</v>
      </c>
      <c r="H34" s="696"/>
      <c r="I34" s="696"/>
      <c r="J34" s="696"/>
    </row>
    <row r="35" spans="1:11" s="34" customFormat="1" ht="18" customHeight="1">
      <c r="A35" s="695">
        <v>33</v>
      </c>
      <c r="B35" s="696" t="s">
        <v>999</v>
      </c>
      <c r="C35" s="697">
        <v>239.92756900000001</v>
      </c>
      <c r="D35" s="697">
        <v>99903.612153624999</v>
      </c>
      <c r="E35" s="767">
        <v>1.38787632E-2</v>
      </c>
      <c r="F35" s="768">
        <v>0.64</v>
      </c>
      <c r="G35" s="768">
        <v>0.16</v>
      </c>
      <c r="H35" s="696"/>
      <c r="I35" s="696"/>
      <c r="J35" s="696"/>
    </row>
    <row r="36" spans="1:11" s="34" customFormat="1" ht="18" customHeight="1">
      <c r="A36" s="695">
        <v>34</v>
      </c>
      <c r="B36" s="696" t="s">
        <v>1000</v>
      </c>
      <c r="C36" s="697">
        <v>664.13240140000005</v>
      </c>
      <c r="D36" s="697">
        <v>77195.430993000002</v>
      </c>
      <c r="E36" s="767">
        <v>1.07241078E-2</v>
      </c>
      <c r="F36" s="768">
        <v>1.73</v>
      </c>
      <c r="G36" s="768">
        <v>0.34</v>
      </c>
      <c r="H36" s="696"/>
      <c r="I36" s="696"/>
      <c r="J36" s="696"/>
    </row>
    <row r="37" spans="1:11" s="34" customFormat="1" ht="18" customHeight="1">
      <c r="A37" s="695">
        <v>35</v>
      </c>
      <c r="B37" s="696" t="s">
        <v>1001</v>
      </c>
      <c r="C37" s="697">
        <v>1220.764958</v>
      </c>
      <c r="D37" s="697">
        <v>105405.72454624</v>
      </c>
      <c r="E37" s="767">
        <v>1.4643125099999999E-2</v>
      </c>
      <c r="F37" s="768">
        <v>1.34</v>
      </c>
      <c r="G37" s="768">
        <v>0.28000000000000003</v>
      </c>
      <c r="H37" s="696"/>
      <c r="I37" s="696"/>
      <c r="J37" s="696"/>
    </row>
    <row r="38" spans="1:11" s="34" customFormat="1" ht="18" customHeight="1">
      <c r="A38" s="695">
        <v>36</v>
      </c>
      <c r="B38" s="696" t="s">
        <v>1002</v>
      </c>
      <c r="C38" s="697">
        <v>375.23847060000003</v>
      </c>
      <c r="D38" s="697">
        <v>404730.06168995996</v>
      </c>
      <c r="E38" s="767">
        <v>5.6225721700000002E-2</v>
      </c>
      <c r="F38" s="768">
        <v>0.67</v>
      </c>
      <c r="G38" s="768">
        <v>0.26</v>
      </c>
      <c r="H38" s="696"/>
      <c r="I38" s="696"/>
      <c r="J38" s="696"/>
    </row>
    <row r="39" spans="1:11" s="34" customFormat="1" ht="18" customHeight="1">
      <c r="A39" s="695">
        <v>37</v>
      </c>
      <c r="B39" s="696" t="s">
        <v>1003</v>
      </c>
      <c r="C39" s="697">
        <v>496.20923950000002</v>
      </c>
      <c r="D39" s="697">
        <v>96793.922676839997</v>
      </c>
      <c r="E39" s="767">
        <v>1.34467604E-2</v>
      </c>
      <c r="F39" s="768">
        <v>1</v>
      </c>
      <c r="G39" s="768">
        <v>0.28000000000000003</v>
      </c>
      <c r="H39" s="696"/>
      <c r="I39" s="696"/>
      <c r="J39" s="696"/>
    </row>
    <row r="40" spans="1:11" s="34" customFormat="1" ht="18" customHeight="1">
      <c r="A40" s="695">
        <v>38</v>
      </c>
      <c r="B40" s="696" t="s">
        <v>1004</v>
      </c>
      <c r="C40" s="697">
        <v>88.778616</v>
      </c>
      <c r="D40" s="697">
        <v>106057.79602759999</v>
      </c>
      <c r="E40" s="767">
        <v>1.47337119E-2</v>
      </c>
      <c r="F40" s="768">
        <v>1.0900000000000001</v>
      </c>
      <c r="G40" s="768">
        <v>0.33</v>
      </c>
      <c r="H40" s="696"/>
      <c r="I40" s="696"/>
      <c r="J40" s="696"/>
    </row>
    <row r="41" spans="1:11" s="34" customFormat="1" ht="18" customHeight="1">
      <c r="A41" s="695">
        <v>39</v>
      </c>
      <c r="B41" s="696" t="s">
        <v>1005</v>
      </c>
      <c r="C41" s="697">
        <v>288.66675800000002</v>
      </c>
      <c r="D41" s="697">
        <v>74308.036783989999</v>
      </c>
      <c r="E41" s="767">
        <v>1.03229866E-2</v>
      </c>
      <c r="F41" s="768">
        <v>0.97</v>
      </c>
      <c r="G41" s="768">
        <v>0.35</v>
      </c>
      <c r="H41" s="696"/>
      <c r="I41" s="696"/>
      <c r="J41" s="696"/>
    </row>
    <row r="42" spans="1:11" s="34" customFormat="1" ht="18" customHeight="1">
      <c r="A42" s="695">
        <v>40</v>
      </c>
      <c r="B42" s="696" t="s">
        <v>1006</v>
      </c>
      <c r="C42" s="697">
        <v>1143.914023</v>
      </c>
      <c r="D42" s="697">
        <v>100702.87311684</v>
      </c>
      <c r="E42" s="767">
        <v>1.39897978E-2</v>
      </c>
      <c r="F42" s="768">
        <v>0.91</v>
      </c>
      <c r="G42" s="768">
        <v>0.26</v>
      </c>
      <c r="H42" s="696"/>
      <c r="I42" s="696"/>
      <c r="J42" s="696"/>
    </row>
    <row r="43" spans="1:11" s="34" customFormat="1" ht="18.75" customHeight="1">
      <c r="A43" s="1146" t="s">
        <v>68</v>
      </c>
      <c r="B43" s="1146"/>
      <c r="C43" s="1146"/>
      <c r="D43" s="1146"/>
      <c r="E43" s="1146"/>
      <c r="F43" s="1146"/>
      <c r="G43" s="1146"/>
      <c r="H43" s="1146"/>
      <c r="I43" s="1146"/>
      <c r="J43" s="1146"/>
      <c r="K43" s="1146"/>
    </row>
    <row r="44" spans="1:11" s="34" customFormat="1" ht="18" customHeight="1">
      <c r="A44" s="1146" t="s">
        <v>230</v>
      </c>
      <c r="B44" s="1146"/>
      <c r="C44" s="1146"/>
      <c r="D44" s="1146"/>
      <c r="E44" s="1146"/>
      <c r="F44" s="1146"/>
      <c r="G44" s="1146"/>
      <c r="H44" s="1146"/>
      <c r="I44" s="1146"/>
      <c r="J44" s="1146"/>
      <c r="K44" s="1146"/>
    </row>
    <row r="45" spans="1:11" s="34" customFormat="1" ht="18" customHeight="1">
      <c r="A45" s="1146" t="s">
        <v>231</v>
      </c>
      <c r="B45" s="1146"/>
      <c r="C45" s="1146"/>
      <c r="D45" s="1146"/>
      <c r="E45" s="1146"/>
      <c r="F45" s="1146"/>
      <c r="G45" s="1146"/>
      <c r="H45" s="1146"/>
      <c r="I45" s="1146"/>
      <c r="J45" s="1146"/>
      <c r="K45" s="1146"/>
    </row>
    <row r="46" spans="1:11" s="34" customFormat="1" ht="18" customHeight="1">
      <c r="A46" s="1146" t="s">
        <v>232</v>
      </c>
      <c r="B46" s="1146"/>
      <c r="C46" s="1146"/>
      <c r="D46" s="1146"/>
      <c r="E46" s="1146"/>
      <c r="F46" s="1146"/>
      <c r="G46" s="1146"/>
      <c r="H46" s="1146"/>
      <c r="I46" s="1146"/>
      <c r="J46" s="1146"/>
      <c r="K46" s="1146"/>
    </row>
    <row r="47" spans="1:11" s="34" customFormat="1" ht="18" customHeight="1">
      <c r="A47" s="1146" t="s">
        <v>233</v>
      </c>
      <c r="B47" s="1146"/>
      <c r="C47" s="1146"/>
      <c r="D47" s="1146"/>
      <c r="E47" s="1146"/>
      <c r="F47" s="1146"/>
      <c r="G47" s="1146"/>
      <c r="H47" s="1146"/>
      <c r="I47" s="1146"/>
      <c r="J47" s="1146"/>
      <c r="K47" s="1146"/>
    </row>
    <row r="48" spans="1:11" s="34" customFormat="1" ht="18" customHeight="1">
      <c r="A48" s="1036" t="s">
        <v>208</v>
      </c>
      <c r="B48" s="1036"/>
      <c r="C48" s="1036"/>
      <c r="D48" s="1036"/>
      <c r="E48" s="1036"/>
      <c r="F48" s="1036"/>
      <c r="G48" s="1036"/>
      <c r="H48" s="1036"/>
      <c r="I48" s="1036"/>
      <c r="J48" s="1036"/>
      <c r="K48" s="1036"/>
    </row>
    <row r="49" s="34" customFormat="1" ht="28.35" customHeight="1"/>
  </sheetData>
  <mergeCells count="7">
    <mergeCell ref="A48:K48"/>
    <mergeCell ref="A47:K47"/>
    <mergeCell ref="A1:B1"/>
    <mergeCell ref="A43:K43"/>
    <mergeCell ref="A44:K44"/>
    <mergeCell ref="A45:K45"/>
    <mergeCell ref="A46:K46"/>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Normal="100" workbookViewId="0">
      <selection activeCell="M22" sqref="M22"/>
    </sheetView>
  </sheetViews>
  <sheetFormatPr defaultColWidth="9.140625" defaultRowHeight="15"/>
  <cols>
    <col min="1" max="10" width="10.5703125" style="16" bestFit="1" customWidth="1"/>
    <col min="11" max="11" width="4.5703125" style="16" bestFit="1" customWidth="1"/>
    <col min="12" max="16384" width="9.140625" style="16"/>
  </cols>
  <sheetData>
    <row r="1" spans="1:10" ht="15.75" customHeight="1">
      <c r="A1" s="1015" t="s">
        <v>234</v>
      </c>
      <c r="B1" s="1015"/>
      <c r="C1" s="1015"/>
      <c r="D1" s="1015"/>
      <c r="E1" s="1015"/>
      <c r="F1" s="1015"/>
      <c r="G1" s="1015"/>
    </row>
    <row r="2" spans="1:10" s="34" customFormat="1" ht="15" customHeight="1">
      <c r="A2" s="1047" t="s">
        <v>109</v>
      </c>
      <c r="B2" s="1103" t="s">
        <v>133</v>
      </c>
      <c r="C2" s="1116"/>
      <c r="D2" s="1104"/>
      <c r="E2" s="1103" t="s">
        <v>134</v>
      </c>
      <c r="F2" s="1116"/>
      <c r="G2" s="1104"/>
      <c r="H2" s="1103" t="s">
        <v>135</v>
      </c>
      <c r="I2" s="1116"/>
      <c r="J2" s="1104"/>
    </row>
    <row r="3" spans="1:10" s="34" customFormat="1" ht="48.75" customHeight="1">
      <c r="A3" s="1048"/>
      <c r="B3" s="18" t="s">
        <v>235</v>
      </c>
      <c r="C3" s="18" t="s">
        <v>236</v>
      </c>
      <c r="D3" s="18" t="s">
        <v>237</v>
      </c>
      <c r="E3" s="18" t="s">
        <v>235</v>
      </c>
      <c r="F3" s="18" t="s">
        <v>236</v>
      </c>
      <c r="G3" s="18" t="s">
        <v>237</v>
      </c>
      <c r="H3" s="18" t="s">
        <v>235</v>
      </c>
      <c r="I3" s="18" t="s">
        <v>236</v>
      </c>
      <c r="J3" s="18" t="s">
        <v>237</v>
      </c>
    </row>
    <row r="4" spans="1:10" s="41" customFormat="1" ht="15.75" customHeight="1">
      <c r="A4" s="23" t="s">
        <v>92</v>
      </c>
      <c r="B4" s="25">
        <v>1711</v>
      </c>
      <c r="C4" s="25">
        <v>2151</v>
      </c>
      <c r="D4" s="72">
        <v>0.79544398000000005</v>
      </c>
      <c r="E4" s="25">
        <v>977</v>
      </c>
      <c r="F4" s="25">
        <v>1044</v>
      </c>
      <c r="G4" s="72">
        <v>0.94</v>
      </c>
      <c r="H4" s="26">
        <v>0</v>
      </c>
      <c r="I4" s="26">
        <v>4</v>
      </c>
      <c r="J4" s="73">
        <v>0</v>
      </c>
    </row>
    <row r="5" spans="1:10" s="41" customFormat="1" ht="15.75" customHeight="1">
      <c r="A5" s="23" t="s">
        <v>93</v>
      </c>
      <c r="B5" s="25">
        <v>3430</v>
      </c>
      <c r="C5" s="25">
        <v>488</v>
      </c>
      <c r="D5" s="72">
        <v>7.028688524590164</v>
      </c>
      <c r="E5" s="25">
        <v>308</v>
      </c>
      <c r="F5" s="25">
        <v>1787</v>
      </c>
      <c r="G5" s="72">
        <v>0.17</v>
      </c>
      <c r="H5" s="26">
        <v>2</v>
      </c>
      <c r="I5" s="26">
        <v>3</v>
      </c>
      <c r="J5" s="73">
        <v>0.66666666666666663</v>
      </c>
    </row>
    <row r="6" spans="1:10" s="34" customFormat="1" ht="15.75" customHeight="1">
      <c r="A6" s="19" t="s">
        <v>94</v>
      </c>
      <c r="B6" s="21">
        <v>1507</v>
      </c>
      <c r="C6" s="21">
        <v>2198</v>
      </c>
      <c r="D6" s="71">
        <v>0.68562329399999999</v>
      </c>
      <c r="E6" s="21">
        <v>814</v>
      </c>
      <c r="F6" s="21">
        <v>1208</v>
      </c>
      <c r="G6" s="71">
        <v>0.67</v>
      </c>
      <c r="H6" s="22">
        <v>1</v>
      </c>
      <c r="I6" s="22">
        <v>0</v>
      </c>
      <c r="J6" s="64">
        <v>0</v>
      </c>
    </row>
    <row r="7" spans="1:10" s="34" customFormat="1" ht="15.75" customHeight="1">
      <c r="A7" s="19" t="s">
        <v>95</v>
      </c>
      <c r="B7" s="21">
        <v>2836</v>
      </c>
      <c r="C7" s="21">
        <v>863</v>
      </c>
      <c r="D7" s="71">
        <v>3.2862108920000002</v>
      </c>
      <c r="E7" s="21">
        <v>1678</v>
      </c>
      <c r="F7" s="21">
        <v>349</v>
      </c>
      <c r="G7" s="71">
        <v>4.8099999999999996</v>
      </c>
      <c r="H7" s="22">
        <v>0</v>
      </c>
      <c r="I7" s="22">
        <v>1</v>
      </c>
      <c r="J7" s="64">
        <v>0</v>
      </c>
    </row>
    <row r="8" spans="1:10" s="34" customFormat="1" ht="15.75" customHeight="1">
      <c r="A8" s="19" t="s">
        <v>96</v>
      </c>
      <c r="B8" s="21">
        <v>2362</v>
      </c>
      <c r="C8" s="21">
        <v>912</v>
      </c>
      <c r="D8" s="71">
        <v>2.59</v>
      </c>
      <c r="E8" s="21">
        <v>1663</v>
      </c>
      <c r="F8" s="21">
        <v>171</v>
      </c>
      <c r="G8" s="71">
        <v>9.73</v>
      </c>
      <c r="H8" s="22">
        <v>0</v>
      </c>
      <c r="I8" s="22">
        <v>1</v>
      </c>
      <c r="J8" s="64">
        <v>0</v>
      </c>
    </row>
    <row r="9" spans="1:10" s="34" customFormat="1" ht="15.75" customHeight="1">
      <c r="A9" s="19" t="s">
        <v>97</v>
      </c>
      <c r="B9" s="21">
        <v>2667</v>
      </c>
      <c r="C9" s="21">
        <v>1051</v>
      </c>
      <c r="D9" s="71">
        <v>2.5375832539999998</v>
      </c>
      <c r="E9" s="21">
        <v>1457</v>
      </c>
      <c r="F9" s="21">
        <v>580</v>
      </c>
      <c r="G9" s="71">
        <v>2.5099999999999998</v>
      </c>
      <c r="H9" s="22">
        <v>2</v>
      </c>
      <c r="I9" s="22">
        <v>0</v>
      </c>
      <c r="J9" s="64">
        <v>0</v>
      </c>
    </row>
    <row r="10" spans="1:10" s="34" customFormat="1" ht="15.75" customHeight="1">
      <c r="A10" s="19" t="s">
        <v>98</v>
      </c>
      <c r="B10" s="21">
        <v>1661</v>
      </c>
      <c r="C10" s="21">
        <v>2047</v>
      </c>
      <c r="D10" s="71">
        <v>0.81143136299999996</v>
      </c>
      <c r="E10" s="21">
        <v>833</v>
      </c>
      <c r="F10" s="21">
        <v>1224</v>
      </c>
      <c r="G10" s="71">
        <v>0.68</v>
      </c>
      <c r="H10" s="22">
        <v>1</v>
      </c>
      <c r="I10" s="22">
        <v>0</v>
      </c>
      <c r="J10" s="64">
        <v>0</v>
      </c>
    </row>
    <row r="11" spans="1:10" s="34" customFormat="1" ht="15.75" customHeight="1">
      <c r="A11" s="170" t="s">
        <v>99</v>
      </c>
      <c r="B11" s="104">
        <v>1713</v>
      </c>
      <c r="C11" s="104">
        <v>1984</v>
      </c>
      <c r="D11" s="206">
        <v>0.86340725799999996</v>
      </c>
      <c r="E11" s="104">
        <v>1078</v>
      </c>
      <c r="F11" s="104">
        <v>988</v>
      </c>
      <c r="G11" s="206">
        <v>1.0900000000000001</v>
      </c>
      <c r="H11" s="106">
        <v>1</v>
      </c>
      <c r="I11" s="106">
        <v>0</v>
      </c>
      <c r="J11" s="207">
        <v>0</v>
      </c>
    </row>
    <row r="12" spans="1:10" s="34" customFormat="1" ht="15.75" customHeight="1">
      <c r="A12" s="108" t="s">
        <v>765</v>
      </c>
      <c r="B12" s="51">
        <v>2320</v>
      </c>
      <c r="C12" s="51">
        <v>1395</v>
      </c>
      <c r="D12" s="208">
        <v>1.6630824369999999</v>
      </c>
      <c r="E12" s="51">
        <v>1645</v>
      </c>
      <c r="F12" s="51">
        <v>233</v>
      </c>
      <c r="G12" s="208">
        <v>7.06</v>
      </c>
      <c r="H12" s="109">
        <v>0</v>
      </c>
      <c r="I12" s="109">
        <v>3</v>
      </c>
      <c r="J12" s="141">
        <v>0</v>
      </c>
    </row>
    <row r="13" spans="1:10" s="34" customFormat="1" ht="15.75" customHeight="1">
      <c r="A13" s="108" t="s">
        <v>802</v>
      </c>
      <c r="B13" s="51">
        <v>1631</v>
      </c>
      <c r="C13" s="51">
        <v>2090</v>
      </c>
      <c r="D13" s="208">
        <v>0.78038277511961718</v>
      </c>
      <c r="E13" s="51">
        <v>851</v>
      </c>
      <c r="F13" s="51">
        <v>1238</v>
      </c>
      <c r="G13" s="208">
        <v>0.69</v>
      </c>
      <c r="H13" s="109">
        <v>0</v>
      </c>
      <c r="I13" s="109">
        <v>2</v>
      </c>
      <c r="J13" s="141">
        <v>0</v>
      </c>
    </row>
    <row r="14" spans="1:10" s="34" customFormat="1" ht="15.75" customHeight="1">
      <c r="A14" s="108" t="s">
        <v>901</v>
      </c>
      <c r="B14" s="51">
        <v>2029</v>
      </c>
      <c r="C14" s="51">
        <v>1727</v>
      </c>
      <c r="D14" s="208">
        <v>1.1748697162709902</v>
      </c>
      <c r="E14" s="51">
        <v>836</v>
      </c>
      <c r="F14" s="51">
        <v>1183</v>
      </c>
      <c r="G14" s="208">
        <v>0.71</v>
      </c>
      <c r="H14" s="109">
        <v>2</v>
      </c>
      <c r="I14" s="109">
        <v>1</v>
      </c>
      <c r="J14" s="141">
        <v>2</v>
      </c>
    </row>
    <row r="15" spans="1:10" s="34" customFormat="1" ht="15.75" customHeight="1">
      <c r="A15" s="108" t="s">
        <v>915</v>
      </c>
      <c r="B15" s="51">
        <v>3094</v>
      </c>
      <c r="C15" s="51">
        <v>687</v>
      </c>
      <c r="D15" s="208">
        <v>4.5036390101892287</v>
      </c>
      <c r="E15" s="51">
        <v>506</v>
      </c>
      <c r="F15" s="51">
        <v>1651</v>
      </c>
      <c r="G15" s="208">
        <v>0.31</v>
      </c>
      <c r="H15" s="109">
        <v>1</v>
      </c>
      <c r="I15" s="109">
        <v>1</v>
      </c>
      <c r="J15" s="141">
        <v>1</v>
      </c>
    </row>
    <row r="16" spans="1:10" s="34" customFormat="1" ht="15.75" customHeight="1">
      <c r="A16" s="108" t="s">
        <v>1134</v>
      </c>
      <c r="B16" s="51">
        <v>1082</v>
      </c>
      <c r="C16" s="51">
        <v>2700</v>
      </c>
      <c r="D16" s="208">
        <v>0.40074074074074073</v>
      </c>
      <c r="E16" s="51">
        <v>1621</v>
      </c>
      <c r="F16" s="51">
        <v>545</v>
      </c>
      <c r="G16" s="208">
        <v>2.97</v>
      </c>
      <c r="H16" s="109">
        <v>2</v>
      </c>
      <c r="I16" s="109">
        <v>0</v>
      </c>
      <c r="J16" s="141">
        <v>0</v>
      </c>
    </row>
    <row r="17" spans="1:10" s="34" customFormat="1" ht="15.75" customHeight="1">
      <c r="A17" s="108" t="s">
        <v>1195</v>
      </c>
      <c r="B17" s="51">
        <v>1031</v>
      </c>
      <c r="C17" s="51">
        <v>2726</v>
      </c>
      <c r="D17" s="208">
        <v>0.37820983125458546</v>
      </c>
      <c r="E17" s="51">
        <v>1530</v>
      </c>
      <c r="F17" s="51">
        <v>643</v>
      </c>
      <c r="G17" s="208">
        <v>2.38</v>
      </c>
      <c r="H17" s="109">
        <v>0</v>
      </c>
      <c r="I17" s="109">
        <v>4</v>
      </c>
      <c r="J17" s="141">
        <v>0</v>
      </c>
    </row>
    <row r="18" spans="1:10" s="34" customFormat="1" ht="19.5" customHeight="1">
      <c r="A18" s="1148" t="s">
        <v>238</v>
      </c>
      <c r="B18" s="1148"/>
      <c r="C18" s="1148"/>
      <c r="D18" s="1148"/>
      <c r="E18" s="1148"/>
      <c r="F18" s="1148"/>
    </row>
    <row r="19" spans="1:10" s="34" customFormat="1" ht="18" customHeight="1">
      <c r="A19" s="1015" t="s">
        <v>1200</v>
      </c>
      <c r="B19" s="1015"/>
      <c r="C19" s="1015"/>
      <c r="D19" s="1015"/>
      <c r="E19" s="1015"/>
      <c r="F19" s="1015"/>
    </row>
    <row r="20" spans="1:10" s="34" customFormat="1" ht="18" customHeight="1">
      <c r="A20" s="1015" t="s">
        <v>130</v>
      </c>
      <c r="B20" s="1015"/>
      <c r="C20" s="1015"/>
      <c r="D20" s="1015"/>
      <c r="E20" s="1015"/>
      <c r="F20" s="1015"/>
    </row>
    <row r="21" spans="1:10" s="34" customFormat="1" ht="27.6" customHeight="1"/>
  </sheetData>
  <mergeCells count="8">
    <mergeCell ref="H2:J2"/>
    <mergeCell ref="A18:F18"/>
    <mergeCell ref="A19:F19"/>
    <mergeCell ref="A20:F20"/>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election activeCell="H22" sqref="H22"/>
    </sheetView>
  </sheetViews>
  <sheetFormatPr defaultColWidth="9.140625" defaultRowHeight="15"/>
  <cols>
    <col min="1" max="1" width="9.85546875" style="16" bestFit="1" customWidth="1"/>
    <col min="2" max="10" width="13.5703125" style="16" bestFit="1" customWidth="1"/>
    <col min="11" max="11" width="4.5703125" style="16" bestFit="1" customWidth="1"/>
    <col min="12" max="16384" width="9.140625" style="16"/>
  </cols>
  <sheetData>
    <row r="1" spans="1:10" ht="13.5" customHeight="1">
      <c r="A1" s="1015" t="s">
        <v>239</v>
      </c>
      <c r="B1" s="1015"/>
      <c r="C1" s="1015"/>
      <c r="D1" s="1015"/>
      <c r="E1" s="1015"/>
      <c r="F1" s="1015"/>
      <c r="G1" s="1015"/>
    </row>
    <row r="2" spans="1:10" s="34" customFormat="1" ht="27.75" customHeight="1">
      <c r="A2" s="1037" t="s">
        <v>240</v>
      </c>
      <c r="B2" s="1103" t="s">
        <v>133</v>
      </c>
      <c r="C2" s="1116"/>
      <c r="D2" s="1104"/>
      <c r="E2" s="1103" t="s">
        <v>134</v>
      </c>
      <c r="F2" s="1116"/>
      <c r="G2" s="1104"/>
      <c r="H2" s="1103" t="s">
        <v>135</v>
      </c>
      <c r="I2" s="1116"/>
      <c r="J2" s="1104"/>
    </row>
    <row r="3" spans="1:10" s="34" customFormat="1" ht="48" customHeight="1">
      <c r="A3" s="1039"/>
      <c r="B3" s="18" t="s">
        <v>241</v>
      </c>
      <c r="C3" s="18" t="s">
        <v>170</v>
      </c>
      <c r="D3" s="18" t="s">
        <v>242</v>
      </c>
      <c r="E3" s="18" t="s">
        <v>241</v>
      </c>
      <c r="F3" s="18" t="s">
        <v>1256</v>
      </c>
      <c r="G3" s="18" t="s">
        <v>242</v>
      </c>
      <c r="H3" s="18" t="s">
        <v>241</v>
      </c>
      <c r="I3" s="18" t="s">
        <v>170</v>
      </c>
      <c r="J3" s="18" t="s">
        <v>242</v>
      </c>
    </row>
    <row r="4" spans="1:10" s="41" customFormat="1" ht="18" customHeight="1">
      <c r="A4" s="23" t="s">
        <v>92</v>
      </c>
      <c r="B4" s="25">
        <v>5477</v>
      </c>
      <c r="C4" s="25">
        <v>4005</v>
      </c>
      <c r="D4" s="74">
        <v>73.123972977907613</v>
      </c>
      <c r="E4" s="25">
        <v>1968</v>
      </c>
      <c r="F4" s="25">
        <v>2053</v>
      </c>
      <c r="G4" s="74">
        <v>104.31910569105692</v>
      </c>
      <c r="H4" s="26">
        <v>298</v>
      </c>
      <c r="I4" s="26">
        <v>7</v>
      </c>
      <c r="J4" s="73">
        <v>2.348993288590604</v>
      </c>
    </row>
    <row r="5" spans="1:10" s="41" customFormat="1" ht="18" customHeight="1">
      <c r="A5" s="299" t="s">
        <v>93</v>
      </c>
      <c r="B5" s="560">
        <v>5350</v>
      </c>
      <c r="C5" s="560">
        <v>4114</v>
      </c>
      <c r="D5" s="561">
        <v>76.89719626168224</v>
      </c>
      <c r="E5" s="296">
        <v>2011</v>
      </c>
      <c r="F5" s="296">
        <v>2218</v>
      </c>
      <c r="G5" s="309">
        <v>110.29338637493784</v>
      </c>
      <c r="H5" s="310">
        <v>292</v>
      </c>
      <c r="I5" s="310">
        <v>13</v>
      </c>
      <c r="J5" s="311">
        <v>4.4520547945205475</v>
      </c>
    </row>
    <row r="6" spans="1:10" s="34" customFormat="1" ht="18" customHeight="1">
      <c r="A6" s="108" t="s">
        <v>94</v>
      </c>
      <c r="B6" s="51">
        <v>5485</v>
      </c>
      <c r="C6" s="51">
        <v>3352</v>
      </c>
      <c r="D6" s="209">
        <v>61.112123974475843</v>
      </c>
      <c r="E6" s="51">
        <v>1968</v>
      </c>
      <c r="F6" s="51">
        <v>1950</v>
      </c>
      <c r="G6" s="209">
        <v>99.08536585365853</v>
      </c>
      <c r="H6" s="109">
        <v>295</v>
      </c>
      <c r="I6" s="109">
        <v>3</v>
      </c>
      <c r="J6" s="141">
        <v>1.0169491525423728</v>
      </c>
    </row>
    <row r="7" spans="1:10" s="34" customFormat="1" ht="18" customHeight="1">
      <c r="A7" s="108" t="s">
        <v>95</v>
      </c>
      <c r="B7" s="51">
        <v>5489</v>
      </c>
      <c r="C7" s="51">
        <v>3756</v>
      </c>
      <c r="D7" s="209">
        <v>68.427764620149389</v>
      </c>
      <c r="E7" s="51">
        <v>1973</v>
      </c>
      <c r="F7" s="51">
        <v>1952</v>
      </c>
      <c r="G7" s="209">
        <v>98.93563101875317</v>
      </c>
      <c r="H7" s="109">
        <v>295</v>
      </c>
      <c r="I7" s="109">
        <v>2</v>
      </c>
      <c r="J7" s="141">
        <v>0.67796610169491522</v>
      </c>
    </row>
    <row r="8" spans="1:10" s="34" customFormat="1" ht="18" customHeight="1">
      <c r="A8" s="108" t="s">
        <v>96</v>
      </c>
      <c r="B8" s="51">
        <v>5494</v>
      </c>
      <c r="C8" s="51">
        <v>3805</v>
      </c>
      <c r="D8" s="209">
        <v>69.257371678194389</v>
      </c>
      <c r="E8" s="51">
        <v>1981</v>
      </c>
      <c r="F8" s="51">
        <v>1968</v>
      </c>
      <c r="G8" s="209">
        <v>99.343765774861183</v>
      </c>
      <c r="H8" s="109">
        <v>295</v>
      </c>
      <c r="I8" s="109">
        <v>3</v>
      </c>
      <c r="J8" s="141">
        <v>1.0169491525423728</v>
      </c>
    </row>
    <row r="9" spans="1:10" s="34" customFormat="1" ht="18" customHeight="1">
      <c r="A9" s="108" t="s">
        <v>97</v>
      </c>
      <c r="B9" s="51">
        <v>5507</v>
      </c>
      <c r="C9" s="51">
        <v>3803</v>
      </c>
      <c r="D9" s="209">
        <v>69.057563101507171</v>
      </c>
      <c r="E9" s="51">
        <v>1988</v>
      </c>
      <c r="F9" s="51">
        <v>1962</v>
      </c>
      <c r="G9" s="209">
        <v>98.692152917505027</v>
      </c>
      <c r="H9" s="109">
        <v>295</v>
      </c>
      <c r="I9" s="109">
        <v>4</v>
      </c>
      <c r="J9" s="141">
        <v>1.3559322033898304</v>
      </c>
    </row>
    <row r="10" spans="1:10" s="34" customFormat="1" ht="18" customHeight="1">
      <c r="A10" s="108" t="s">
        <v>98</v>
      </c>
      <c r="B10" s="51">
        <v>5521</v>
      </c>
      <c r="C10" s="51">
        <v>3803</v>
      </c>
      <c r="D10" s="209">
        <v>68.882448831733385</v>
      </c>
      <c r="E10" s="51">
        <v>2002</v>
      </c>
      <c r="F10" s="51">
        <v>1987</v>
      </c>
      <c r="G10" s="209">
        <v>99.250749250749251</v>
      </c>
      <c r="H10" s="109">
        <v>294</v>
      </c>
      <c r="I10" s="109">
        <v>2</v>
      </c>
      <c r="J10" s="141">
        <v>0.68027210884353739</v>
      </c>
    </row>
    <row r="11" spans="1:10" s="34" customFormat="1" ht="18" customHeight="1">
      <c r="A11" s="108" t="s">
        <v>99</v>
      </c>
      <c r="B11" s="51">
        <v>5533</v>
      </c>
      <c r="C11" s="51">
        <v>3784</v>
      </c>
      <c r="D11" s="209">
        <v>68.389662027832998</v>
      </c>
      <c r="E11" s="51">
        <v>2005</v>
      </c>
      <c r="F11" s="51">
        <v>1984</v>
      </c>
      <c r="G11" s="209">
        <v>98.952618453865341</v>
      </c>
      <c r="H11" s="109">
        <v>294</v>
      </c>
      <c r="I11" s="109">
        <v>2</v>
      </c>
      <c r="J11" s="141">
        <v>0.68027210884353739</v>
      </c>
    </row>
    <row r="12" spans="1:10" s="34" customFormat="1" ht="18" customHeight="1">
      <c r="A12" s="108" t="s">
        <v>765</v>
      </c>
      <c r="B12" s="51">
        <v>5285</v>
      </c>
      <c r="C12" s="51">
        <v>3818</v>
      </c>
      <c r="D12" s="209">
        <v>72.242194891201521</v>
      </c>
      <c r="E12" s="51">
        <v>2016</v>
      </c>
      <c r="F12" s="51">
        <v>2001</v>
      </c>
      <c r="G12" s="209">
        <v>99.25595238095238</v>
      </c>
      <c r="H12" s="109">
        <v>294</v>
      </c>
      <c r="I12" s="109">
        <v>4</v>
      </c>
      <c r="J12" s="141">
        <v>1.3605442176870748</v>
      </c>
    </row>
    <row r="13" spans="1:10" s="34" customFormat="1" ht="18" customHeight="1">
      <c r="A13" s="108" t="s">
        <v>802</v>
      </c>
      <c r="B13" s="51">
        <v>5304</v>
      </c>
      <c r="C13" s="51">
        <v>3825</v>
      </c>
      <c r="D13" s="209">
        <v>72.115384615384613</v>
      </c>
      <c r="E13" s="51">
        <v>2035</v>
      </c>
      <c r="F13" s="51">
        <v>2022</v>
      </c>
      <c r="G13" s="209">
        <v>99.361179361179367</v>
      </c>
      <c r="H13" s="109">
        <v>293</v>
      </c>
      <c r="I13" s="109">
        <v>4</v>
      </c>
      <c r="J13" s="141">
        <v>1.3651877133105803</v>
      </c>
    </row>
    <row r="14" spans="1:10" s="34" customFormat="1" ht="18" customHeight="1">
      <c r="A14" s="108" t="s">
        <v>901</v>
      </c>
      <c r="B14" s="51">
        <v>5327</v>
      </c>
      <c r="C14" s="51">
        <v>3866</v>
      </c>
      <c r="D14" s="209">
        <v>72.573681246480191</v>
      </c>
      <c r="E14" s="51">
        <v>1987</v>
      </c>
      <c r="F14" s="51">
        <v>2052</v>
      </c>
      <c r="G14" s="209">
        <v>103.27126321087066</v>
      </c>
      <c r="H14" s="109">
        <v>293</v>
      </c>
      <c r="I14" s="109">
        <v>5</v>
      </c>
      <c r="J14" s="141">
        <v>1.7064846416382253</v>
      </c>
    </row>
    <row r="15" spans="1:10" s="34" customFormat="1" ht="18" customHeight="1">
      <c r="A15" s="108" t="s">
        <v>915</v>
      </c>
      <c r="B15" s="51">
        <v>5328</v>
      </c>
      <c r="C15" s="51">
        <v>3875</v>
      </c>
      <c r="D15" s="209">
        <v>72.728978978978972</v>
      </c>
      <c r="E15" s="51">
        <v>1985</v>
      </c>
      <c r="F15" s="51">
        <v>2058</v>
      </c>
      <c r="G15" s="209">
        <v>103.67758186397984</v>
      </c>
      <c r="H15" s="109">
        <v>293</v>
      </c>
      <c r="I15" s="109">
        <v>4</v>
      </c>
      <c r="J15" s="141">
        <v>1.3651877133105803</v>
      </c>
    </row>
    <row r="16" spans="1:10" s="34" customFormat="1" ht="18" customHeight="1">
      <c r="A16" s="108" t="s">
        <v>1134</v>
      </c>
      <c r="B16" s="51">
        <v>5344</v>
      </c>
      <c r="C16" s="51">
        <v>4090</v>
      </c>
      <c r="D16" s="209">
        <v>76.534431137724539</v>
      </c>
      <c r="E16" s="51">
        <v>2001</v>
      </c>
      <c r="F16" s="51">
        <v>2065</v>
      </c>
      <c r="G16" s="209">
        <v>103.19840079960021</v>
      </c>
      <c r="H16" s="109">
        <v>292</v>
      </c>
      <c r="I16" s="109">
        <v>4</v>
      </c>
      <c r="J16" s="141">
        <v>1.3698630136986301</v>
      </c>
    </row>
    <row r="17" spans="1:10" s="34" customFormat="1" ht="18" customHeight="1">
      <c r="A17" s="108" t="s">
        <v>1195</v>
      </c>
      <c r="B17" s="51">
        <v>5350</v>
      </c>
      <c r="C17" s="51">
        <v>4114</v>
      </c>
      <c r="D17" s="209">
        <v>76.89719626168224</v>
      </c>
      <c r="E17" s="51">
        <v>2011</v>
      </c>
      <c r="F17" s="51">
        <v>2070</v>
      </c>
      <c r="G17" s="209">
        <v>102.93386374937843</v>
      </c>
      <c r="H17" s="109">
        <v>292</v>
      </c>
      <c r="I17" s="109">
        <v>8</v>
      </c>
      <c r="J17" s="141">
        <v>2.7397260273972601</v>
      </c>
    </row>
    <row r="18" spans="1:10" s="34" customFormat="1" ht="15" customHeight="1">
      <c r="A18" s="1119" t="s">
        <v>1200</v>
      </c>
      <c r="B18" s="1119"/>
      <c r="C18" s="1119"/>
      <c r="D18" s="1119"/>
      <c r="E18" s="1119"/>
      <c r="F18" s="1119"/>
      <c r="G18" s="1119"/>
    </row>
    <row r="19" spans="1:10" s="34" customFormat="1" ht="34.5" customHeight="1">
      <c r="A19" s="1149" t="s">
        <v>1257</v>
      </c>
      <c r="B19" s="1108"/>
      <c r="C19" s="1108"/>
      <c r="D19" s="1108"/>
      <c r="E19" s="1108"/>
      <c r="F19" s="1108"/>
      <c r="G19" s="1108"/>
      <c r="H19" s="1108"/>
      <c r="I19" s="1108"/>
      <c r="J19" s="1108"/>
    </row>
    <row r="20" spans="1:10" s="34" customFormat="1" ht="15" customHeight="1">
      <c r="A20" s="732"/>
      <c r="B20" s="732"/>
      <c r="C20" s="732"/>
      <c r="D20" s="732"/>
      <c r="E20" s="732"/>
      <c r="F20" s="732"/>
      <c r="G20" s="732"/>
    </row>
    <row r="21" spans="1:10" s="34" customFormat="1" ht="13.5" customHeight="1">
      <c r="A21" s="1119" t="s">
        <v>130</v>
      </c>
      <c r="B21" s="1119"/>
      <c r="C21" s="1119"/>
      <c r="D21" s="1119"/>
      <c r="E21" s="1119"/>
      <c r="F21" s="1119"/>
      <c r="G21" s="1119"/>
    </row>
    <row r="22" spans="1:10" s="34" customFormat="1" ht="28.35" customHeight="1"/>
  </sheetData>
  <mergeCells count="8">
    <mergeCell ref="H2:J2"/>
    <mergeCell ref="A18:G18"/>
    <mergeCell ref="A21:G21"/>
    <mergeCell ref="A1:G1"/>
    <mergeCell ref="A2:A3"/>
    <mergeCell ref="B2:D2"/>
    <mergeCell ref="E2:G2"/>
    <mergeCell ref="A19:J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Normal="100" workbookViewId="0">
      <selection activeCell="C22" sqref="C22"/>
    </sheetView>
  </sheetViews>
  <sheetFormatPr defaultColWidth="12.5703125" defaultRowHeight="15"/>
  <cols>
    <col min="1" max="1" width="8.85546875" style="16" customWidth="1"/>
    <col min="2" max="2" width="25.7109375" style="16" customWidth="1"/>
    <col min="3" max="3" width="12.5703125" style="16"/>
    <col min="4" max="4" width="18.42578125" style="16" customWidth="1"/>
    <col min="5" max="16384" width="12.5703125" style="16"/>
  </cols>
  <sheetData>
    <row r="1" spans="1:18" ht="13.5" customHeight="1">
      <c r="A1" s="1015" t="s">
        <v>1</v>
      </c>
      <c r="B1" s="1015"/>
      <c r="C1" s="1015"/>
      <c r="D1" s="1015"/>
      <c r="E1" s="1015"/>
      <c r="F1" s="1015"/>
      <c r="G1" s="1015"/>
      <c r="H1" s="1015"/>
      <c r="I1" s="1015"/>
    </row>
    <row r="2" spans="1:18" s="34" customFormat="1" ht="35.25" customHeight="1">
      <c r="A2" s="1023" t="s">
        <v>70</v>
      </c>
      <c r="B2" s="1023" t="s">
        <v>71</v>
      </c>
      <c r="C2" s="1023" t="s">
        <v>72</v>
      </c>
      <c r="D2" s="1023" t="s">
        <v>73</v>
      </c>
      <c r="E2" s="1023" t="s">
        <v>74</v>
      </c>
      <c r="F2" s="1023" t="s">
        <v>751</v>
      </c>
      <c r="G2" s="1027" t="s">
        <v>824</v>
      </c>
      <c r="H2" s="1023" t="s">
        <v>752</v>
      </c>
      <c r="I2" s="1016" t="s">
        <v>776</v>
      </c>
      <c r="J2" s="1017"/>
      <c r="K2" s="1017"/>
      <c r="L2" s="1025" t="s">
        <v>769</v>
      </c>
      <c r="M2" s="1018" t="s">
        <v>806</v>
      </c>
      <c r="N2" s="1019"/>
      <c r="O2" s="1019"/>
      <c r="P2" s="1020"/>
      <c r="Q2" s="1021" t="s">
        <v>774</v>
      </c>
    </row>
    <row r="3" spans="1:18" s="34" customFormat="1" ht="62.25" customHeight="1">
      <c r="A3" s="1024"/>
      <c r="B3" s="1024"/>
      <c r="C3" s="1024"/>
      <c r="D3" s="1024"/>
      <c r="E3" s="1024"/>
      <c r="F3" s="1024"/>
      <c r="G3" s="1028"/>
      <c r="H3" s="1024"/>
      <c r="I3" s="679" t="s">
        <v>767</v>
      </c>
      <c r="J3" s="679" t="s">
        <v>768</v>
      </c>
      <c r="K3" s="675" t="s">
        <v>87</v>
      </c>
      <c r="L3" s="1026"/>
      <c r="M3" s="680" t="s">
        <v>770</v>
      </c>
      <c r="N3" s="680" t="s">
        <v>771</v>
      </c>
      <c r="O3" s="680" t="s">
        <v>772</v>
      </c>
      <c r="P3" s="680" t="s">
        <v>773</v>
      </c>
      <c r="Q3" s="1022"/>
    </row>
    <row r="4" spans="1:18">
      <c r="A4" s="681">
        <v>1</v>
      </c>
      <c r="B4" s="733" t="s">
        <v>1230</v>
      </c>
      <c r="C4" s="734">
        <v>44623</v>
      </c>
      <c r="D4" s="736" t="s">
        <v>1217</v>
      </c>
      <c r="E4" s="735" t="s">
        <v>1218</v>
      </c>
      <c r="F4" s="736">
        <v>10</v>
      </c>
      <c r="G4" s="737">
        <f>H4-F4</f>
        <v>50</v>
      </c>
      <c r="H4" s="736">
        <v>60</v>
      </c>
      <c r="I4" s="742">
        <v>4.8719999999999999</v>
      </c>
      <c r="J4" s="742">
        <v>0</v>
      </c>
      <c r="K4" s="742">
        <v>4.8719999999999999</v>
      </c>
      <c r="L4" s="736">
        <v>0</v>
      </c>
      <c r="M4" s="738">
        <v>0</v>
      </c>
      <c r="N4" s="738">
        <v>0</v>
      </c>
      <c r="O4" s="738">
        <v>0</v>
      </c>
      <c r="P4" s="738">
        <v>0</v>
      </c>
      <c r="Q4" s="739">
        <v>0</v>
      </c>
    </row>
    <row r="5" spans="1:18">
      <c r="A5" s="681">
        <v>2</v>
      </c>
      <c r="B5" s="733" t="s">
        <v>1231</v>
      </c>
      <c r="C5" s="734">
        <v>44627</v>
      </c>
      <c r="D5" s="736" t="s">
        <v>1219</v>
      </c>
      <c r="E5" s="735">
        <v>400000</v>
      </c>
      <c r="F5" s="736">
        <v>10</v>
      </c>
      <c r="G5" s="737">
        <f t="shared" ref="G5:G19" si="0">H5-F5</f>
        <v>62</v>
      </c>
      <c r="H5" s="736">
        <v>72</v>
      </c>
      <c r="I5" s="742">
        <v>2.88</v>
      </c>
      <c r="J5" s="742">
        <v>0</v>
      </c>
      <c r="K5" s="742">
        <v>2.88</v>
      </c>
      <c r="L5" s="736" t="s">
        <v>1225</v>
      </c>
      <c r="M5" s="738">
        <v>0</v>
      </c>
      <c r="N5" s="738">
        <v>188800</v>
      </c>
      <c r="O5" s="738">
        <v>188800</v>
      </c>
      <c r="P5" s="738">
        <v>22400</v>
      </c>
      <c r="Q5" s="738">
        <v>377600</v>
      </c>
    </row>
    <row r="6" spans="1:18">
      <c r="A6" s="681">
        <v>3</v>
      </c>
      <c r="B6" s="733" t="s">
        <v>1232</v>
      </c>
      <c r="C6" s="734">
        <v>44627</v>
      </c>
      <c r="D6" s="736" t="s">
        <v>1217</v>
      </c>
      <c r="E6" s="735">
        <v>4142201</v>
      </c>
      <c r="F6" s="736">
        <v>10</v>
      </c>
      <c r="G6" s="737">
        <f t="shared" si="0"/>
        <v>50</v>
      </c>
      <c r="H6" s="736">
        <v>60</v>
      </c>
      <c r="I6" s="742">
        <v>24.853206</v>
      </c>
      <c r="J6" s="742">
        <v>0</v>
      </c>
      <c r="K6" s="742">
        <v>24.853206</v>
      </c>
      <c r="L6" s="736">
        <v>0</v>
      </c>
      <c r="M6" s="738">
        <v>0</v>
      </c>
      <c r="N6" s="738">
        <v>0</v>
      </c>
      <c r="O6" s="738">
        <v>0</v>
      </c>
      <c r="P6" s="738">
        <v>0</v>
      </c>
      <c r="Q6" s="738">
        <v>0</v>
      </c>
    </row>
    <row r="7" spans="1:18">
      <c r="A7" s="681">
        <v>4</v>
      </c>
      <c r="B7" s="733" t="s">
        <v>1233</v>
      </c>
      <c r="C7" s="734">
        <v>44627</v>
      </c>
      <c r="D7" s="736" t="s">
        <v>1217</v>
      </c>
      <c r="E7" s="735" t="s">
        <v>1220</v>
      </c>
      <c r="F7" s="736">
        <v>10</v>
      </c>
      <c r="G7" s="737">
        <f t="shared" si="0"/>
        <v>0</v>
      </c>
      <c r="H7" s="736">
        <v>10</v>
      </c>
      <c r="I7" s="742">
        <v>6.4950000000000001</v>
      </c>
      <c r="J7" s="743">
        <v>0</v>
      </c>
      <c r="K7" s="743">
        <v>6.4950000000000001</v>
      </c>
      <c r="L7" s="736">
        <v>0</v>
      </c>
      <c r="M7" s="738">
        <v>0</v>
      </c>
      <c r="N7" s="738">
        <v>0</v>
      </c>
      <c r="O7" s="738">
        <v>0</v>
      </c>
      <c r="P7" s="738">
        <v>0</v>
      </c>
      <c r="Q7" s="738">
        <v>0</v>
      </c>
    </row>
    <row r="8" spans="1:18">
      <c r="A8" s="681">
        <v>5</v>
      </c>
      <c r="B8" s="740" t="s">
        <v>1234</v>
      </c>
      <c r="C8" s="734">
        <v>44631</v>
      </c>
      <c r="D8" s="736" t="s">
        <v>1221</v>
      </c>
      <c r="E8" s="735">
        <v>4539000</v>
      </c>
      <c r="F8" s="736">
        <v>10</v>
      </c>
      <c r="G8" s="737">
        <f t="shared" si="0"/>
        <v>40</v>
      </c>
      <c r="H8" s="736">
        <v>50</v>
      </c>
      <c r="I8" s="742">
        <v>22.69</v>
      </c>
      <c r="J8" s="742">
        <v>0</v>
      </c>
      <c r="K8" s="742">
        <v>22.69</v>
      </c>
      <c r="L8" s="736">
        <v>12.7</v>
      </c>
      <c r="M8" s="738">
        <v>0</v>
      </c>
      <c r="N8" s="738">
        <v>2154000</v>
      </c>
      <c r="O8" s="738">
        <v>2157000</v>
      </c>
      <c r="P8" s="738">
        <v>228000</v>
      </c>
      <c r="Q8" s="738">
        <v>4311000</v>
      </c>
    </row>
    <row r="9" spans="1:18">
      <c r="A9" s="681">
        <v>6</v>
      </c>
      <c r="B9" s="741" t="s">
        <v>1235</v>
      </c>
      <c r="C9" s="734">
        <v>44642</v>
      </c>
      <c r="D9" s="736" t="s">
        <v>1221</v>
      </c>
      <c r="E9" s="735">
        <v>547200</v>
      </c>
      <c r="F9" s="736">
        <v>10</v>
      </c>
      <c r="G9" s="737">
        <f t="shared" si="0"/>
        <v>80</v>
      </c>
      <c r="H9" s="736">
        <v>90</v>
      </c>
      <c r="I9" s="742">
        <v>2.6783999999999999</v>
      </c>
      <c r="J9" s="742">
        <v>2.2464</v>
      </c>
      <c r="K9" s="742">
        <v>4.9248000000000003</v>
      </c>
      <c r="L9" s="736">
        <v>5.44</v>
      </c>
      <c r="M9" s="738">
        <v>0</v>
      </c>
      <c r="N9" s="738">
        <v>235200</v>
      </c>
      <c r="O9" s="738">
        <v>283200</v>
      </c>
      <c r="P9" s="738">
        <v>28800</v>
      </c>
      <c r="Q9" s="738">
        <v>518400</v>
      </c>
      <c r="R9" s="82"/>
    </row>
    <row r="10" spans="1:18">
      <c r="A10" s="681">
        <v>7</v>
      </c>
      <c r="B10" s="740" t="s">
        <v>1236</v>
      </c>
      <c r="C10" s="734">
        <v>44644</v>
      </c>
      <c r="D10" s="736" t="s">
        <v>1221</v>
      </c>
      <c r="E10" s="735">
        <v>3060000</v>
      </c>
      <c r="F10" s="736">
        <v>10</v>
      </c>
      <c r="G10" s="737">
        <f t="shared" si="0"/>
        <v>28</v>
      </c>
      <c r="H10" s="736">
        <v>38</v>
      </c>
      <c r="I10" s="742">
        <v>11.628</v>
      </c>
      <c r="J10" s="742">
        <v>0</v>
      </c>
      <c r="K10" s="742">
        <v>11.628</v>
      </c>
      <c r="L10" s="736">
        <v>5.87</v>
      </c>
      <c r="M10" s="738">
        <v>0</v>
      </c>
      <c r="N10" s="738">
        <v>1452000</v>
      </c>
      <c r="O10" s="738">
        <v>1452000</v>
      </c>
      <c r="P10" s="738">
        <v>156000</v>
      </c>
      <c r="Q10" s="738">
        <v>2904000</v>
      </c>
    </row>
    <row r="11" spans="1:18">
      <c r="A11" s="681">
        <v>8</v>
      </c>
      <c r="B11" s="733" t="s">
        <v>1237</v>
      </c>
      <c r="C11" s="734">
        <v>44644</v>
      </c>
      <c r="D11" s="736" t="s">
        <v>1219</v>
      </c>
      <c r="E11" s="735">
        <v>5000000</v>
      </c>
      <c r="F11" s="736">
        <v>10</v>
      </c>
      <c r="G11" s="737">
        <f t="shared" si="0"/>
        <v>70</v>
      </c>
      <c r="H11" s="736">
        <v>80</v>
      </c>
      <c r="I11" s="742">
        <v>40</v>
      </c>
      <c r="J11" s="742">
        <v>0</v>
      </c>
      <c r="K11" s="742">
        <v>40</v>
      </c>
      <c r="L11" s="736" t="s">
        <v>1226</v>
      </c>
      <c r="M11" s="738">
        <v>0</v>
      </c>
      <c r="N11" s="738">
        <v>4512000</v>
      </c>
      <c r="O11" s="738">
        <v>224000</v>
      </c>
      <c r="P11" s="738">
        <v>264000</v>
      </c>
      <c r="Q11" s="738">
        <v>4736000</v>
      </c>
    </row>
    <row r="12" spans="1:18">
      <c r="A12" s="681">
        <v>9</v>
      </c>
      <c r="B12" s="740" t="s">
        <v>1238</v>
      </c>
      <c r="C12" s="734">
        <v>44648</v>
      </c>
      <c r="D12" s="736" t="s">
        <v>1221</v>
      </c>
      <c r="E12" s="735">
        <v>6584000</v>
      </c>
      <c r="F12" s="736">
        <v>10</v>
      </c>
      <c r="G12" s="737">
        <f t="shared" si="0"/>
        <v>65</v>
      </c>
      <c r="H12" s="736">
        <v>75</v>
      </c>
      <c r="I12" s="742">
        <v>49.38</v>
      </c>
      <c r="J12" s="742">
        <v>0</v>
      </c>
      <c r="K12" s="742">
        <v>49.38</v>
      </c>
      <c r="L12" s="736">
        <v>192.83</v>
      </c>
      <c r="M12" s="738">
        <v>1249600</v>
      </c>
      <c r="N12" s="738">
        <v>939200</v>
      </c>
      <c r="O12" s="738">
        <v>2188800</v>
      </c>
      <c r="P12" s="738">
        <v>332800</v>
      </c>
      <c r="Q12" s="738">
        <v>4377600</v>
      </c>
    </row>
    <row r="13" spans="1:18">
      <c r="A13" s="681">
        <v>10</v>
      </c>
      <c r="B13" s="741" t="s">
        <v>1239</v>
      </c>
      <c r="C13" s="734">
        <v>44648</v>
      </c>
      <c r="D13" s="736" t="s">
        <v>1221</v>
      </c>
      <c r="E13" s="735">
        <v>1908000</v>
      </c>
      <c r="F13" s="736">
        <v>10</v>
      </c>
      <c r="G13" s="737">
        <f t="shared" si="0"/>
        <v>46</v>
      </c>
      <c r="H13" s="736">
        <v>56</v>
      </c>
      <c r="I13" s="742">
        <v>10.684799999999999</v>
      </c>
      <c r="J13" s="742">
        <v>0</v>
      </c>
      <c r="K13" s="742">
        <v>10.684799999999999</v>
      </c>
      <c r="L13" s="736">
        <v>9.83</v>
      </c>
      <c r="M13" s="738">
        <v>0</v>
      </c>
      <c r="N13" s="738">
        <v>904000</v>
      </c>
      <c r="O13" s="738">
        <v>908000</v>
      </c>
      <c r="P13" s="738">
        <v>96000</v>
      </c>
      <c r="Q13" s="738">
        <v>1812000</v>
      </c>
    </row>
    <row r="14" spans="1:18">
      <c r="A14" s="681">
        <v>11</v>
      </c>
      <c r="B14" s="733" t="s">
        <v>1229</v>
      </c>
      <c r="C14" s="734">
        <v>44648</v>
      </c>
      <c r="D14" s="736" t="s">
        <v>1217</v>
      </c>
      <c r="E14" s="735" t="s">
        <v>1222</v>
      </c>
      <c r="F14" s="736">
        <v>1</v>
      </c>
      <c r="G14" s="737">
        <f t="shared" si="0"/>
        <v>81</v>
      </c>
      <c r="H14" s="736">
        <v>82</v>
      </c>
      <c r="I14" s="742">
        <v>46.496484600000002</v>
      </c>
      <c r="J14" s="742">
        <v>0</v>
      </c>
      <c r="K14" s="742">
        <v>46.496484600000002</v>
      </c>
      <c r="L14" s="736">
        <v>0</v>
      </c>
      <c r="M14" s="738">
        <v>0</v>
      </c>
      <c r="N14" s="738">
        <v>0</v>
      </c>
      <c r="O14" s="738">
        <v>0</v>
      </c>
      <c r="P14" s="738">
        <v>0</v>
      </c>
      <c r="Q14" s="738">
        <v>0</v>
      </c>
    </row>
    <row r="15" spans="1:18">
      <c r="A15" s="681">
        <v>12</v>
      </c>
      <c r="B15" s="733" t="s">
        <v>1240</v>
      </c>
      <c r="C15" s="734">
        <v>44650</v>
      </c>
      <c r="D15" s="736" t="s">
        <v>1219</v>
      </c>
      <c r="E15" s="735">
        <v>1800000</v>
      </c>
      <c r="F15" s="736">
        <v>10</v>
      </c>
      <c r="G15" s="737">
        <f t="shared" si="0"/>
        <v>10</v>
      </c>
      <c r="H15" s="736">
        <v>20</v>
      </c>
      <c r="I15" s="742">
        <v>3.6</v>
      </c>
      <c r="J15" s="742">
        <v>0</v>
      </c>
      <c r="K15" s="742">
        <v>3.6</v>
      </c>
      <c r="L15" s="736" t="s">
        <v>1227</v>
      </c>
      <c r="M15" s="738">
        <v>0</v>
      </c>
      <c r="N15" s="738">
        <v>594000</v>
      </c>
      <c r="O15" s="738">
        <v>1110000</v>
      </c>
      <c r="P15" s="738">
        <v>96000</v>
      </c>
      <c r="Q15" s="738">
        <v>1704000</v>
      </c>
    </row>
    <row r="16" spans="1:18">
      <c r="A16" s="681">
        <v>13</v>
      </c>
      <c r="B16" s="733" t="s">
        <v>1241</v>
      </c>
      <c r="C16" s="734">
        <v>44650</v>
      </c>
      <c r="D16" s="736" t="s">
        <v>1219</v>
      </c>
      <c r="E16" s="735">
        <v>3600000</v>
      </c>
      <c r="F16" s="736">
        <v>10</v>
      </c>
      <c r="G16" s="737">
        <f t="shared" si="0"/>
        <v>17</v>
      </c>
      <c r="H16" s="736">
        <v>27</v>
      </c>
      <c r="I16" s="742">
        <v>9.7200000000000006</v>
      </c>
      <c r="J16" s="742">
        <v>0</v>
      </c>
      <c r="K16" s="742">
        <v>9.7200000000000006</v>
      </c>
      <c r="L16" s="736" t="s">
        <v>1228</v>
      </c>
      <c r="M16" s="738">
        <v>0</v>
      </c>
      <c r="N16" s="738">
        <v>3220000</v>
      </c>
      <c r="O16" s="738">
        <v>112000</v>
      </c>
      <c r="P16" s="738">
        <v>268000</v>
      </c>
      <c r="Q16" s="738">
        <v>3332000</v>
      </c>
    </row>
    <row r="17" spans="1:17">
      <c r="A17" s="681">
        <v>14</v>
      </c>
      <c r="B17" s="740" t="s">
        <v>1242</v>
      </c>
      <c r="C17" s="734">
        <v>44651</v>
      </c>
      <c r="D17" s="736" t="s">
        <v>1221</v>
      </c>
      <c r="E17" s="735">
        <v>5247000</v>
      </c>
      <c r="F17" s="736">
        <v>10</v>
      </c>
      <c r="G17" s="737">
        <f t="shared" si="0"/>
        <v>27</v>
      </c>
      <c r="H17" s="736">
        <v>37</v>
      </c>
      <c r="I17" s="742">
        <v>19.413900000000002</v>
      </c>
      <c r="J17" s="742">
        <v>0</v>
      </c>
      <c r="K17" s="742">
        <v>19.413900000000002</v>
      </c>
      <c r="L17" s="736">
        <v>1.67</v>
      </c>
      <c r="M17" s="738">
        <v>0</v>
      </c>
      <c r="N17" s="738">
        <v>3384000</v>
      </c>
      <c r="O17" s="738">
        <v>1599000</v>
      </c>
      <c r="P17" s="738">
        <v>264000</v>
      </c>
      <c r="Q17" s="738">
        <v>4983000</v>
      </c>
    </row>
    <row r="18" spans="1:17">
      <c r="A18" s="681">
        <v>15</v>
      </c>
      <c r="B18" s="733" t="s">
        <v>1244</v>
      </c>
      <c r="C18" s="734">
        <v>44651</v>
      </c>
      <c r="D18" s="736" t="s">
        <v>1217</v>
      </c>
      <c r="E18" s="735" t="s">
        <v>1223</v>
      </c>
      <c r="F18" s="736">
        <v>5</v>
      </c>
      <c r="G18" s="737">
        <f t="shared" si="0"/>
        <v>220</v>
      </c>
      <c r="H18" s="736">
        <v>225</v>
      </c>
      <c r="I18" s="742">
        <v>748.00462500000003</v>
      </c>
      <c r="J18" s="742">
        <v>0</v>
      </c>
      <c r="K18" s="742">
        <v>748.00462500000003</v>
      </c>
      <c r="L18" s="736">
        <v>0</v>
      </c>
      <c r="M18" s="738">
        <v>0</v>
      </c>
      <c r="N18" s="738">
        <v>0</v>
      </c>
      <c r="O18" s="738">
        <v>0</v>
      </c>
      <c r="P18" s="738">
        <v>0</v>
      </c>
      <c r="Q18" s="739">
        <v>0</v>
      </c>
    </row>
    <row r="19" spans="1:17">
      <c r="A19" s="681">
        <v>16</v>
      </c>
      <c r="B19" s="733" t="s">
        <v>1243</v>
      </c>
      <c r="C19" s="734">
        <v>44651</v>
      </c>
      <c r="D19" s="736" t="s">
        <v>1217</v>
      </c>
      <c r="E19" s="735" t="s">
        <v>1224</v>
      </c>
      <c r="F19" s="736">
        <v>1</v>
      </c>
      <c r="G19" s="737">
        <f t="shared" si="0"/>
        <v>4</v>
      </c>
      <c r="H19" s="736">
        <v>5</v>
      </c>
      <c r="I19" s="742">
        <v>48.18</v>
      </c>
      <c r="J19" s="742">
        <v>0</v>
      </c>
      <c r="K19" s="742">
        <v>48.18</v>
      </c>
      <c r="L19" s="736">
        <v>0</v>
      </c>
      <c r="M19" s="738">
        <v>0</v>
      </c>
      <c r="N19" s="738">
        <v>0</v>
      </c>
      <c r="O19" s="738">
        <v>0</v>
      </c>
      <c r="P19" s="738">
        <v>0</v>
      </c>
      <c r="Q19" s="739">
        <v>0</v>
      </c>
    </row>
    <row r="20" spans="1:17">
      <c r="A20" s="682"/>
      <c r="B20" s="683"/>
      <c r="C20" s="684"/>
      <c r="D20" s="685"/>
      <c r="E20" s="686"/>
      <c r="F20" s="686"/>
      <c r="G20" s="686"/>
      <c r="H20" s="686"/>
      <c r="I20" s="687"/>
      <c r="J20" s="687"/>
      <c r="K20" s="687"/>
      <c r="L20" s="686"/>
      <c r="M20" s="688"/>
      <c r="N20" s="688"/>
      <c r="O20" s="688"/>
      <c r="P20" s="688"/>
      <c r="Q20" s="688"/>
    </row>
    <row r="21" spans="1:17">
      <c r="A21" s="16" t="s">
        <v>805</v>
      </c>
      <c r="B21" s="16" t="s">
        <v>803</v>
      </c>
    </row>
    <row r="22" spans="1:17">
      <c r="B22" s="16" t="s">
        <v>804</v>
      </c>
    </row>
    <row r="23" spans="1:17">
      <c r="B23" s="16" t="s">
        <v>775</v>
      </c>
    </row>
    <row r="29" spans="1:17">
      <c r="D29" s="82"/>
    </row>
  </sheetData>
  <mergeCells count="13">
    <mergeCell ref="A1:I1"/>
    <mergeCell ref="I2:K2"/>
    <mergeCell ref="M2:P2"/>
    <mergeCell ref="Q2:Q3"/>
    <mergeCell ref="A2:A3"/>
    <mergeCell ref="B2:B3"/>
    <mergeCell ref="C2:C3"/>
    <mergeCell ref="D2:D3"/>
    <mergeCell ref="E2:E3"/>
    <mergeCell ref="F2:F3"/>
    <mergeCell ref="H2:H3"/>
    <mergeCell ref="L2:L3"/>
    <mergeCell ref="G2:G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E23" sqref="E23"/>
    </sheetView>
  </sheetViews>
  <sheetFormatPr defaultColWidth="9.140625" defaultRowHeight="15"/>
  <cols>
    <col min="1" max="8" width="14.5703125" style="16" bestFit="1" customWidth="1"/>
    <col min="9" max="9" width="4.5703125" style="16" bestFit="1" customWidth="1"/>
    <col min="10" max="16384" width="9.140625" style="16"/>
  </cols>
  <sheetData>
    <row r="1" spans="1:10" ht="15.75" customHeight="1">
      <c r="A1" s="1150" t="s">
        <v>15</v>
      </c>
      <c r="B1" s="1150"/>
      <c r="C1" s="1150"/>
      <c r="D1" s="1121"/>
      <c r="E1" s="1121"/>
      <c r="F1" s="1121"/>
      <c r="G1" s="1121"/>
      <c r="H1" s="1121"/>
    </row>
    <row r="2" spans="1:10" s="34" customFormat="1" ht="38.25" customHeight="1">
      <c r="A2" s="17" t="s">
        <v>84</v>
      </c>
      <c r="B2" s="18" t="s">
        <v>243</v>
      </c>
      <c r="C2" s="18" t="s">
        <v>244</v>
      </c>
      <c r="D2" s="18" t="s">
        <v>245</v>
      </c>
      <c r="E2" s="18" t="s">
        <v>246</v>
      </c>
      <c r="F2" s="18" t="s">
        <v>247</v>
      </c>
      <c r="G2" s="18" t="s">
        <v>248</v>
      </c>
      <c r="H2" s="18" t="s">
        <v>249</v>
      </c>
    </row>
    <row r="3" spans="1:10" s="41" customFormat="1" ht="18" customHeight="1">
      <c r="A3" s="23" t="s">
        <v>92</v>
      </c>
      <c r="B3" s="313">
        <v>1.4505722940000001</v>
      </c>
      <c r="C3" s="313">
        <v>1.3744564720000001</v>
      </c>
      <c r="D3" s="313">
        <v>1.3066160929999999</v>
      </c>
      <c r="E3" s="312">
        <v>1.4132329029999999</v>
      </c>
      <c r="F3" s="312">
        <v>1.1986445139999999</v>
      </c>
      <c r="G3" s="312">
        <v>1.299918656</v>
      </c>
      <c r="H3" s="312">
        <v>1.4</v>
      </c>
    </row>
    <row r="4" spans="1:10" s="41" customFormat="1" ht="18" customHeight="1">
      <c r="A4" s="293" t="s">
        <v>93</v>
      </c>
      <c r="B4" s="313">
        <v>1.0103887994058536</v>
      </c>
      <c r="C4" s="313">
        <v>1.0023934336614808</v>
      </c>
      <c r="D4" s="313">
        <v>1.0092907329096714</v>
      </c>
      <c r="E4" s="373">
        <v>0.99872660599999996</v>
      </c>
      <c r="F4" s="313">
        <v>1.1181474840000001</v>
      </c>
      <c r="G4" s="313">
        <v>1.0074710920000001</v>
      </c>
      <c r="H4" s="373">
        <v>1.07</v>
      </c>
      <c r="J4" s="34"/>
    </row>
    <row r="5" spans="1:10" s="34" customFormat="1" ht="18" customHeight="1">
      <c r="A5" s="193" t="s">
        <v>94</v>
      </c>
      <c r="B5" s="211">
        <v>1.3512316170000001</v>
      </c>
      <c r="C5" s="211">
        <v>1.350492805</v>
      </c>
      <c r="D5" s="211">
        <v>1.371395811</v>
      </c>
      <c r="E5" s="211">
        <v>1.294729142</v>
      </c>
      <c r="F5" s="211">
        <v>1.3649382459999999</v>
      </c>
      <c r="G5" s="211">
        <v>1.334197997</v>
      </c>
      <c r="H5" s="211">
        <v>1.3</v>
      </c>
    </row>
    <row r="6" spans="1:10" s="34" customFormat="1" ht="18" customHeight="1">
      <c r="A6" s="193" t="s">
        <v>95</v>
      </c>
      <c r="B6" s="211">
        <v>0.83266913499999995</v>
      </c>
      <c r="C6" s="211">
        <v>0.75781006399999995</v>
      </c>
      <c r="D6" s="211">
        <v>0.70660597199999997</v>
      </c>
      <c r="E6" s="211">
        <v>0.80273121400000003</v>
      </c>
      <c r="F6" s="211">
        <v>0.68691526199999997</v>
      </c>
      <c r="G6" s="211">
        <v>0.69233961099999997</v>
      </c>
      <c r="H6" s="211">
        <v>0.84</v>
      </c>
    </row>
    <row r="7" spans="1:10" s="34" customFormat="1" ht="18" customHeight="1">
      <c r="A7" s="193" t="s">
        <v>96</v>
      </c>
      <c r="B7" s="211">
        <v>0.42861944699999999</v>
      </c>
      <c r="C7" s="211">
        <v>0.44103382000000002</v>
      </c>
      <c r="D7" s="211">
        <v>0.48469981400000001</v>
      </c>
      <c r="E7" s="211">
        <v>0.42671399999999998</v>
      </c>
      <c r="F7" s="211">
        <v>0.732178</v>
      </c>
      <c r="G7" s="211">
        <v>0.47325600000000001</v>
      </c>
      <c r="H7" s="211">
        <v>0.44</v>
      </c>
    </row>
    <row r="8" spans="1:10" s="34" customFormat="1" ht="18" customHeight="1">
      <c r="A8" s="193" t="s">
        <v>97</v>
      </c>
      <c r="B8" s="211">
        <v>0.57155769599999995</v>
      </c>
      <c r="C8" s="211">
        <v>0.53896578100000003</v>
      </c>
      <c r="D8" s="211">
        <v>0.53414794700000001</v>
      </c>
      <c r="E8" s="211">
        <v>0.55434005900000005</v>
      </c>
      <c r="F8" s="211">
        <v>0.51408356300000002</v>
      </c>
      <c r="G8" s="211">
        <v>0.51911415000000005</v>
      </c>
      <c r="H8" s="211">
        <v>0.57999999999999996</v>
      </c>
    </row>
    <row r="9" spans="1:10" s="34" customFormat="1" ht="18" customHeight="1">
      <c r="A9" s="193" t="s">
        <v>98</v>
      </c>
      <c r="B9" s="211">
        <v>0.57790227000000005</v>
      </c>
      <c r="C9" s="211">
        <v>0.57654174700000005</v>
      </c>
      <c r="D9" s="211">
        <v>0.60094547799999998</v>
      </c>
      <c r="E9" s="211">
        <v>0.55653598699999995</v>
      </c>
      <c r="F9" s="211">
        <v>0.72913093100000004</v>
      </c>
      <c r="G9" s="211">
        <v>0.58164409500000003</v>
      </c>
      <c r="H9" s="211">
        <v>0.56999999999999995</v>
      </c>
    </row>
    <row r="10" spans="1:10" s="34" customFormat="1" ht="18" customHeight="1">
      <c r="A10" s="256" t="s">
        <v>99</v>
      </c>
      <c r="B10" s="211">
        <v>0.605463372</v>
      </c>
      <c r="C10" s="211">
        <v>0.59393647100000002</v>
      </c>
      <c r="D10" s="211">
        <v>0.59404234600000005</v>
      </c>
      <c r="E10" s="211">
        <v>0.589404237</v>
      </c>
      <c r="F10" s="211">
        <v>0.732874201</v>
      </c>
      <c r="G10" s="211">
        <v>0.579892517</v>
      </c>
      <c r="H10" s="211">
        <v>0.6</v>
      </c>
    </row>
    <row r="11" spans="1:10" s="34" customFormat="1" ht="18" customHeight="1">
      <c r="A11" s="294" t="s">
        <v>765</v>
      </c>
      <c r="B11" s="211">
        <v>0.80021122</v>
      </c>
      <c r="C11" s="211">
        <v>0.84651715100000002</v>
      </c>
      <c r="D11" s="211">
        <v>0.87705088200000003</v>
      </c>
      <c r="E11" s="211">
        <v>0.80408282600000003</v>
      </c>
      <c r="F11" s="211">
        <v>1.047181567</v>
      </c>
      <c r="G11" s="211">
        <v>0.85525317599999995</v>
      </c>
      <c r="H11" s="211">
        <v>0.82</v>
      </c>
    </row>
    <row r="12" spans="1:10" s="34" customFormat="1" ht="18" customHeight="1">
      <c r="A12" s="294" t="s">
        <v>802</v>
      </c>
      <c r="B12" s="211">
        <v>1.004931698</v>
      </c>
      <c r="C12" s="211">
        <v>1.0349548399999999</v>
      </c>
      <c r="D12" s="211">
        <v>1.05132574</v>
      </c>
      <c r="E12" s="211">
        <v>0.99468475899999997</v>
      </c>
      <c r="F12" s="211">
        <v>1.1145001569999999</v>
      </c>
      <c r="G12" s="211">
        <v>1.023416696</v>
      </c>
      <c r="H12" s="211">
        <v>1.01</v>
      </c>
    </row>
    <row r="13" spans="1:10" s="34" customFormat="1" ht="18" customHeight="1">
      <c r="A13" s="108" t="s">
        <v>901</v>
      </c>
      <c r="B13" s="211">
        <v>1.0645913786634325</v>
      </c>
      <c r="C13" s="211">
        <v>1.093172535625841</v>
      </c>
      <c r="D13" s="211">
        <v>1.1007767737677245</v>
      </c>
      <c r="E13" s="211">
        <v>1.045562925</v>
      </c>
      <c r="F13" s="211">
        <v>1.255310342</v>
      </c>
      <c r="G13" s="211">
        <v>1.07749983</v>
      </c>
      <c r="H13" s="211">
        <v>0.84</v>
      </c>
    </row>
    <row r="14" spans="1:10" s="34" customFormat="1" ht="18" customHeight="1">
      <c r="A14" s="108" t="s">
        <v>915</v>
      </c>
      <c r="B14" s="211">
        <v>1.0642667057944108</v>
      </c>
      <c r="C14" s="211">
        <v>1.0618824783501724</v>
      </c>
      <c r="D14" s="211">
        <v>1.0935093197523691</v>
      </c>
      <c r="E14" s="211">
        <v>1.0384816859999999</v>
      </c>
      <c r="F14" s="211">
        <v>1.178245488</v>
      </c>
      <c r="G14" s="211">
        <v>1.0684558850000001</v>
      </c>
      <c r="H14" s="211">
        <v>1.07</v>
      </c>
    </row>
    <row r="15" spans="1:10" s="34" customFormat="1" ht="18" customHeight="1">
      <c r="A15" s="108" t="s">
        <v>1134</v>
      </c>
      <c r="B15" s="211">
        <v>1.7829799701833304</v>
      </c>
      <c r="C15" s="211">
        <v>1.8210073329725791</v>
      </c>
      <c r="D15" s="211">
        <v>1.8549176393958886</v>
      </c>
      <c r="E15" s="211">
        <v>1.749243229</v>
      </c>
      <c r="F15" s="211">
        <v>1.969798057</v>
      </c>
      <c r="G15" s="211">
        <v>1.8104985309999999</v>
      </c>
      <c r="H15" s="211">
        <v>1.8</v>
      </c>
    </row>
    <row r="16" spans="1:10" s="34" customFormat="1" ht="18" customHeight="1">
      <c r="A16" s="108" t="s">
        <v>1195</v>
      </c>
      <c r="B16" s="211">
        <v>1.3434043628523877</v>
      </c>
      <c r="C16" s="211">
        <v>1.2272547363383652</v>
      </c>
      <c r="D16" s="211">
        <v>1.1650124101475949</v>
      </c>
      <c r="E16" s="211">
        <v>1.2150093769999999</v>
      </c>
      <c r="F16" s="211">
        <v>1.2301217550000001</v>
      </c>
      <c r="G16" s="211">
        <v>1.1347323549999999</v>
      </c>
      <c r="H16" s="211">
        <v>1.27</v>
      </c>
    </row>
    <row r="17" spans="1:7" s="34" customFormat="1" ht="19.5" customHeight="1">
      <c r="A17" s="1148" t="s">
        <v>251</v>
      </c>
      <c r="B17" s="1148"/>
      <c r="C17" s="1148"/>
      <c r="D17" s="1148"/>
      <c r="E17" s="1148"/>
      <c r="F17" s="1148"/>
      <c r="G17" s="1148"/>
    </row>
    <row r="18" spans="1:7" s="34" customFormat="1" ht="18" customHeight="1">
      <c r="A18" s="1015" t="s">
        <v>1200</v>
      </c>
      <c r="B18" s="1015"/>
      <c r="C18" s="1015"/>
      <c r="D18" s="1015"/>
      <c r="E18" s="1015"/>
      <c r="F18" s="1015"/>
      <c r="G18" s="1015"/>
    </row>
    <row r="19" spans="1:7" s="34" customFormat="1" ht="18" customHeight="1">
      <c r="A19" s="1015" t="s">
        <v>250</v>
      </c>
      <c r="B19" s="1015"/>
      <c r="C19" s="1015"/>
      <c r="D19" s="1015"/>
      <c r="E19" s="1015"/>
      <c r="F19" s="1015"/>
      <c r="G19" s="1015"/>
    </row>
    <row r="20" spans="1:7" s="34" customFormat="1" ht="27.6" customHeight="1"/>
  </sheetData>
  <mergeCells count="4">
    <mergeCell ref="A18:G18"/>
    <mergeCell ref="A19:G19"/>
    <mergeCell ref="A17:G17"/>
    <mergeCell ref="A1:H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opLeftCell="E1" zoomScaleNormal="100" workbookViewId="0">
      <selection activeCell="K38" sqref="K38"/>
    </sheetView>
  </sheetViews>
  <sheetFormatPr defaultColWidth="9.140625" defaultRowHeight="15"/>
  <cols>
    <col min="1" max="10" width="14.5703125" style="16" bestFit="1" customWidth="1"/>
    <col min="11" max="11" width="14.42578125" style="16" bestFit="1" customWidth="1"/>
    <col min="12" max="12" width="15" style="16" bestFit="1" customWidth="1"/>
    <col min="13" max="16" width="14.5703125" style="16" bestFit="1" customWidth="1"/>
    <col min="17" max="17" width="4.5703125" style="16" bestFit="1" customWidth="1"/>
    <col min="18" max="16384" width="9.140625" style="16"/>
  </cols>
  <sheetData>
    <row r="1" spans="1:16" ht="14.25" customHeight="1">
      <c r="A1" s="1095" t="s">
        <v>16</v>
      </c>
      <c r="B1" s="1095"/>
      <c r="C1" s="1095"/>
      <c r="D1" s="1095"/>
      <c r="E1" s="1095"/>
      <c r="F1" s="1095"/>
      <c r="G1" s="1095"/>
      <c r="H1" s="1095"/>
      <c r="I1" s="1095"/>
      <c r="J1" s="1095"/>
      <c r="K1" s="1095"/>
    </row>
    <row r="2" spans="1:16" s="34" customFormat="1" ht="18.75" customHeight="1">
      <c r="A2" s="17" t="s">
        <v>109</v>
      </c>
      <c r="B2" s="1043" t="s">
        <v>133</v>
      </c>
      <c r="C2" s="1111"/>
      <c r="D2" s="1111"/>
      <c r="E2" s="1111"/>
      <c r="F2" s="1044"/>
      <c r="G2" s="1093" t="s">
        <v>134</v>
      </c>
      <c r="H2" s="1100"/>
      <c r="I2" s="1100"/>
      <c r="J2" s="1100"/>
      <c r="K2" s="1094"/>
      <c r="L2" s="1093" t="s">
        <v>135</v>
      </c>
      <c r="M2" s="1100"/>
      <c r="N2" s="1100"/>
      <c r="O2" s="1100"/>
      <c r="P2" s="1094"/>
    </row>
    <row r="3" spans="1:16" s="34" customFormat="1" ht="18" customHeight="1">
      <c r="A3" s="17" t="s">
        <v>252</v>
      </c>
      <c r="B3" s="53" t="s">
        <v>253</v>
      </c>
      <c r="C3" s="53" t="s">
        <v>254</v>
      </c>
      <c r="D3" s="53" t="s">
        <v>255</v>
      </c>
      <c r="E3" s="53" t="s">
        <v>256</v>
      </c>
      <c r="F3" s="53" t="s">
        <v>257</v>
      </c>
      <c r="G3" s="53" t="s">
        <v>253</v>
      </c>
      <c r="H3" s="53" t="s">
        <v>254</v>
      </c>
      <c r="I3" s="53" t="s">
        <v>255</v>
      </c>
      <c r="J3" s="53" t="s">
        <v>256</v>
      </c>
      <c r="K3" s="53" t="s">
        <v>257</v>
      </c>
      <c r="L3" s="53" t="s">
        <v>253</v>
      </c>
      <c r="M3" s="53" t="s">
        <v>254</v>
      </c>
      <c r="N3" s="53" t="s">
        <v>255</v>
      </c>
      <c r="O3" s="53" t="s">
        <v>256</v>
      </c>
      <c r="P3" s="53" t="s">
        <v>257</v>
      </c>
    </row>
    <row r="4" spans="1:16" s="34" customFormat="1" ht="18" customHeight="1">
      <c r="A4" s="1043" t="s">
        <v>258</v>
      </c>
      <c r="B4" s="1111"/>
      <c r="C4" s="1111"/>
      <c r="D4" s="1111"/>
      <c r="E4" s="1111"/>
      <c r="F4" s="1111"/>
      <c r="G4" s="1111"/>
      <c r="H4" s="1111"/>
      <c r="I4" s="1111"/>
      <c r="J4" s="1111"/>
      <c r="K4" s="1111"/>
      <c r="L4" s="1111"/>
      <c r="M4" s="1111"/>
      <c r="N4" s="1111"/>
      <c r="O4" s="1111"/>
      <c r="P4" s="1044"/>
    </row>
    <row r="5" spans="1:16" s="41" customFormat="1" ht="16.5" customHeight="1">
      <c r="A5" s="299" t="s">
        <v>92</v>
      </c>
      <c r="B5" s="300">
        <v>13.591200000000001</v>
      </c>
      <c r="C5" s="300">
        <v>22.532399999999999</v>
      </c>
      <c r="D5" s="300">
        <v>38.741599999999998</v>
      </c>
      <c r="E5" s="300">
        <v>51.457099999999997</v>
      </c>
      <c r="F5" s="300">
        <v>67.043000000000006</v>
      </c>
      <c r="G5" s="300">
        <v>16.09</v>
      </c>
      <c r="H5" s="300">
        <v>26.25</v>
      </c>
      <c r="I5" s="300">
        <v>43.58</v>
      </c>
      <c r="J5" s="300">
        <v>58.72</v>
      </c>
      <c r="K5" s="300">
        <v>76.61</v>
      </c>
      <c r="L5" s="314">
        <v>99.9</v>
      </c>
      <c r="M5" s="315">
        <v>100</v>
      </c>
      <c r="N5" s="314">
        <v>100</v>
      </c>
      <c r="O5" s="314">
        <v>100</v>
      </c>
      <c r="P5" s="314">
        <v>100</v>
      </c>
    </row>
    <row r="6" spans="1:16" s="41" customFormat="1" ht="16.5" customHeight="1">
      <c r="A6" s="316" t="s">
        <v>93</v>
      </c>
      <c r="B6" s="317">
        <v>8.0853999999999999</v>
      </c>
      <c r="C6" s="317">
        <v>13.706099999999999</v>
      </c>
      <c r="D6" s="317">
        <v>24.927299999999999</v>
      </c>
      <c r="E6" s="317">
        <v>36.906599999999997</v>
      </c>
      <c r="F6" s="317">
        <v>50.649500000000003</v>
      </c>
      <c r="G6" s="317">
        <v>10.09</v>
      </c>
      <c r="H6" s="317">
        <v>17.489999999999998</v>
      </c>
      <c r="I6" s="317">
        <v>32.17</v>
      </c>
      <c r="J6" s="317">
        <v>46.43</v>
      </c>
      <c r="K6" s="317">
        <v>62.69</v>
      </c>
      <c r="L6" s="318">
        <v>97.809487647987396</v>
      </c>
      <c r="M6" s="319">
        <v>99.997851405900761</v>
      </c>
      <c r="N6" s="318">
        <v>100</v>
      </c>
      <c r="O6" s="318">
        <v>100</v>
      </c>
      <c r="P6" s="318">
        <v>100</v>
      </c>
    </row>
    <row r="7" spans="1:16" s="34" customFormat="1" ht="16.5" customHeight="1">
      <c r="A7" s="108" t="s">
        <v>94</v>
      </c>
      <c r="B7" s="205">
        <v>12.350899999999999</v>
      </c>
      <c r="C7" s="205">
        <v>21.0107</v>
      </c>
      <c r="D7" s="205">
        <v>35.4694</v>
      </c>
      <c r="E7" s="205">
        <v>47.937100000000001</v>
      </c>
      <c r="F7" s="205">
        <v>62.816299999999998</v>
      </c>
      <c r="G7" s="205">
        <v>14.37</v>
      </c>
      <c r="H7" s="205">
        <v>25.73</v>
      </c>
      <c r="I7" s="205">
        <v>43.91</v>
      </c>
      <c r="J7" s="205">
        <v>58.01</v>
      </c>
      <c r="K7" s="205">
        <v>74.36</v>
      </c>
      <c r="L7" s="214">
        <v>100</v>
      </c>
      <c r="M7" s="215">
        <v>100</v>
      </c>
      <c r="N7" s="214">
        <v>100</v>
      </c>
      <c r="O7" s="214">
        <v>100</v>
      </c>
      <c r="P7" s="214">
        <v>100</v>
      </c>
    </row>
    <row r="8" spans="1:16" s="34" customFormat="1" ht="16.5" customHeight="1">
      <c r="A8" s="108" t="s">
        <v>95</v>
      </c>
      <c r="B8" s="205">
        <v>12.9831</v>
      </c>
      <c r="C8" s="205">
        <v>19.528099999999998</v>
      </c>
      <c r="D8" s="205">
        <v>31.2014</v>
      </c>
      <c r="E8" s="205">
        <v>43.485100000000003</v>
      </c>
      <c r="F8" s="205">
        <v>57.971299999999999</v>
      </c>
      <c r="G8" s="205">
        <v>13.1</v>
      </c>
      <c r="H8" s="205">
        <v>20.25</v>
      </c>
      <c r="I8" s="205">
        <v>35.630000000000003</v>
      </c>
      <c r="J8" s="205">
        <v>50.82</v>
      </c>
      <c r="K8" s="205">
        <v>67.64</v>
      </c>
      <c r="L8" s="214">
        <v>100</v>
      </c>
      <c r="M8" s="215">
        <v>100</v>
      </c>
      <c r="N8" s="214">
        <v>100</v>
      </c>
      <c r="O8" s="214">
        <v>100</v>
      </c>
      <c r="P8" s="214">
        <v>100</v>
      </c>
    </row>
    <row r="9" spans="1:16" s="34" customFormat="1" ht="16.5" customHeight="1">
      <c r="A9" s="108" t="s">
        <v>96</v>
      </c>
      <c r="B9" s="205">
        <v>15.0749</v>
      </c>
      <c r="C9" s="205">
        <v>21.0307</v>
      </c>
      <c r="D9" s="205">
        <v>33.136800000000001</v>
      </c>
      <c r="E9" s="205">
        <v>43.366199999999999</v>
      </c>
      <c r="F9" s="205">
        <v>55.621499999999997</v>
      </c>
      <c r="G9" s="205">
        <v>13.8</v>
      </c>
      <c r="H9" s="205">
        <v>20.9</v>
      </c>
      <c r="I9" s="205">
        <v>33.799999999999997</v>
      </c>
      <c r="J9" s="205">
        <v>46.8</v>
      </c>
      <c r="K9" s="205">
        <v>62.7</v>
      </c>
      <c r="L9" s="214">
        <v>100</v>
      </c>
      <c r="M9" s="215">
        <v>100</v>
      </c>
      <c r="N9" s="214">
        <v>100</v>
      </c>
      <c r="O9" s="214">
        <v>100</v>
      </c>
      <c r="P9" s="214">
        <v>100</v>
      </c>
    </row>
    <row r="10" spans="1:16" s="34" customFormat="1" ht="16.5" customHeight="1">
      <c r="A10" s="108" t="s">
        <v>97</v>
      </c>
      <c r="B10" s="205">
        <v>7.64</v>
      </c>
      <c r="C10" s="205">
        <v>12.9</v>
      </c>
      <c r="D10" s="205">
        <v>23.67</v>
      </c>
      <c r="E10" s="205">
        <v>34.65</v>
      </c>
      <c r="F10" s="205">
        <v>47.52</v>
      </c>
      <c r="G10" s="205">
        <v>9.31</v>
      </c>
      <c r="H10" s="205">
        <v>15.67</v>
      </c>
      <c r="I10" s="205">
        <v>28.96</v>
      </c>
      <c r="J10" s="205">
        <v>43.1</v>
      </c>
      <c r="K10" s="205">
        <v>58.7</v>
      </c>
      <c r="L10" s="214">
        <v>100</v>
      </c>
      <c r="M10" s="215">
        <v>100</v>
      </c>
      <c r="N10" s="214">
        <v>100</v>
      </c>
      <c r="O10" s="214">
        <v>100</v>
      </c>
      <c r="P10" s="214">
        <v>100</v>
      </c>
    </row>
    <row r="11" spans="1:16" s="34" customFormat="1" ht="16.5" customHeight="1">
      <c r="A11" s="108" t="s">
        <v>98</v>
      </c>
      <c r="B11" s="205">
        <v>9.3158999999999992</v>
      </c>
      <c r="C11" s="205">
        <v>14.763299999999999</v>
      </c>
      <c r="D11" s="205">
        <v>27.0183</v>
      </c>
      <c r="E11" s="205">
        <v>39.256399999999999</v>
      </c>
      <c r="F11" s="205">
        <v>53.6066</v>
      </c>
      <c r="G11" s="205">
        <v>11.45</v>
      </c>
      <c r="H11" s="205">
        <v>18.7</v>
      </c>
      <c r="I11" s="205">
        <v>33.549999999999997</v>
      </c>
      <c r="J11" s="205">
        <v>47.61</v>
      </c>
      <c r="K11" s="205">
        <v>64.33</v>
      </c>
      <c r="L11" s="214">
        <v>100</v>
      </c>
      <c r="M11" s="215">
        <v>100</v>
      </c>
      <c r="N11" s="214">
        <v>100</v>
      </c>
      <c r="O11" s="214">
        <v>100</v>
      </c>
      <c r="P11" s="214">
        <v>100</v>
      </c>
    </row>
    <row r="12" spans="1:16" s="34" customFormat="1" ht="16.5" customHeight="1">
      <c r="A12" s="108" t="s">
        <v>99</v>
      </c>
      <c r="B12" s="205">
        <v>12.418200000000001</v>
      </c>
      <c r="C12" s="205">
        <v>19.078399999999998</v>
      </c>
      <c r="D12" s="205">
        <v>31.0763</v>
      </c>
      <c r="E12" s="205">
        <v>42.7729</v>
      </c>
      <c r="F12" s="205">
        <v>57.483699999999999</v>
      </c>
      <c r="G12" s="205">
        <v>12.05</v>
      </c>
      <c r="H12" s="205">
        <v>18.93</v>
      </c>
      <c r="I12" s="205">
        <v>33.72</v>
      </c>
      <c r="J12" s="205">
        <v>47.98</v>
      </c>
      <c r="K12" s="205">
        <v>64.78</v>
      </c>
      <c r="L12" s="214">
        <v>100</v>
      </c>
      <c r="M12" s="215">
        <v>100</v>
      </c>
      <c r="N12" s="214">
        <v>100</v>
      </c>
      <c r="O12" s="214">
        <v>100</v>
      </c>
      <c r="P12" s="214">
        <v>100</v>
      </c>
    </row>
    <row r="13" spans="1:16" s="34" customFormat="1" ht="16.5" customHeight="1">
      <c r="A13" s="108" t="s">
        <v>765</v>
      </c>
      <c r="B13" s="205">
        <v>15.2262</v>
      </c>
      <c r="C13" s="205">
        <v>21.6326</v>
      </c>
      <c r="D13" s="205">
        <v>33.0017</v>
      </c>
      <c r="E13" s="205">
        <v>45.3645</v>
      </c>
      <c r="F13" s="205">
        <v>59.390099999999997</v>
      </c>
      <c r="G13" s="205">
        <v>15.91</v>
      </c>
      <c r="H13" s="205">
        <v>23.41</v>
      </c>
      <c r="I13" s="205">
        <v>37.520000000000003</v>
      </c>
      <c r="J13" s="205">
        <v>52.5</v>
      </c>
      <c r="K13" s="205">
        <v>68.150000000000006</v>
      </c>
      <c r="L13" s="214">
        <v>100</v>
      </c>
      <c r="M13" s="215">
        <v>100</v>
      </c>
      <c r="N13" s="214">
        <v>100</v>
      </c>
      <c r="O13" s="214">
        <v>100</v>
      </c>
      <c r="P13" s="214">
        <v>100</v>
      </c>
    </row>
    <row r="14" spans="1:16" s="34" customFormat="1" ht="16.5" customHeight="1">
      <c r="A14" s="108" t="s">
        <v>802</v>
      </c>
      <c r="B14" s="205">
        <v>11.082000000000001</v>
      </c>
      <c r="C14" s="205">
        <v>17.9026</v>
      </c>
      <c r="D14" s="205">
        <v>30.500299999999999</v>
      </c>
      <c r="E14" s="205">
        <v>43.283700000000003</v>
      </c>
      <c r="F14" s="205">
        <v>57.395400000000002</v>
      </c>
      <c r="G14" s="205">
        <v>11.42</v>
      </c>
      <c r="H14" s="205">
        <v>19.37</v>
      </c>
      <c r="I14" s="205">
        <v>35.92</v>
      </c>
      <c r="J14" s="205">
        <v>51.1</v>
      </c>
      <c r="K14" s="205">
        <v>67.510000000000005</v>
      </c>
      <c r="L14" s="214">
        <v>100</v>
      </c>
      <c r="M14" s="215">
        <v>100</v>
      </c>
      <c r="N14" s="214">
        <v>100</v>
      </c>
      <c r="O14" s="214">
        <v>100</v>
      </c>
      <c r="P14" s="214">
        <v>100</v>
      </c>
    </row>
    <row r="15" spans="1:16" s="34" customFormat="1" ht="16.5" customHeight="1">
      <c r="A15" s="108" t="s">
        <v>901</v>
      </c>
      <c r="B15" s="205">
        <v>10.4025</v>
      </c>
      <c r="C15" s="205">
        <v>15.593</v>
      </c>
      <c r="D15" s="205">
        <v>26.844999999999999</v>
      </c>
      <c r="E15" s="205">
        <v>38.554499999999997</v>
      </c>
      <c r="F15" s="205">
        <v>52.132800000000003</v>
      </c>
      <c r="G15" s="205">
        <v>9.5</v>
      </c>
      <c r="H15" s="205">
        <v>16.760000000000002</v>
      </c>
      <c r="I15" s="205">
        <v>32.61</v>
      </c>
      <c r="J15" s="205">
        <v>47.47</v>
      </c>
      <c r="K15" s="205">
        <v>63.1</v>
      </c>
      <c r="L15" s="214">
        <v>100</v>
      </c>
      <c r="M15" s="215">
        <v>100</v>
      </c>
      <c r="N15" s="214">
        <v>100</v>
      </c>
      <c r="O15" s="214">
        <v>100</v>
      </c>
      <c r="P15" s="214">
        <v>100</v>
      </c>
    </row>
    <row r="16" spans="1:16" s="34" customFormat="1" ht="16.5" customHeight="1">
      <c r="A16" s="108" t="s">
        <v>915</v>
      </c>
      <c r="B16" s="205">
        <v>8.0242000000000004</v>
      </c>
      <c r="C16" s="205">
        <v>14.1121</v>
      </c>
      <c r="D16" s="205">
        <v>24.916599999999999</v>
      </c>
      <c r="E16" s="205">
        <v>35.313800000000001</v>
      </c>
      <c r="F16" s="205">
        <v>48.479100000000003</v>
      </c>
      <c r="G16" s="205">
        <v>10.14</v>
      </c>
      <c r="H16" s="205">
        <v>18.04</v>
      </c>
      <c r="I16" s="205">
        <v>31.52</v>
      </c>
      <c r="J16" s="205">
        <v>45.01</v>
      </c>
      <c r="K16" s="205">
        <v>61.37</v>
      </c>
      <c r="L16" s="214">
        <v>100</v>
      </c>
      <c r="M16" s="215">
        <v>100</v>
      </c>
      <c r="N16" s="214">
        <v>100</v>
      </c>
      <c r="O16" s="214">
        <v>100</v>
      </c>
      <c r="P16" s="214">
        <v>100</v>
      </c>
    </row>
    <row r="17" spans="1:16" s="34" customFormat="1" ht="16.5" customHeight="1">
      <c r="A17" s="108" t="s">
        <v>1134</v>
      </c>
      <c r="B17" s="205">
        <v>11.3529</v>
      </c>
      <c r="C17" s="205">
        <v>18.923300000000001</v>
      </c>
      <c r="D17" s="205">
        <v>31.514800000000001</v>
      </c>
      <c r="E17" s="205">
        <v>42.607199999999999</v>
      </c>
      <c r="F17" s="205">
        <v>55.717199999999998</v>
      </c>
      <c r="G17" s="205">
        <v>10.68</v>
      </c>
      <c r="H17" s="205">
        <v>19.62</v>
      </c>
      <c r="I17" s="205">
        <v>34.81</v>
      </c>
      <c r="J17" s="205">
        <v>48.78</v>
      </c>
      <c r="K17" s="205">
        <v>65.069999999999993</v>
      </c>
      <c r="L17" s="214">
        <v>100</v>
      </c>
      <c r="M17" s="215">
        <v>100</v>
      </c>
      <c r="N17" s="214">
        <v>100</v>
      </c>
      <c r="O17" s="214">
        <v>100</v>
      </c>
      <c r="P17" s="214">
        <v>100</v>
      </c>
    </row>
    <row r="18" spans="1:16" s="34" customFormat="1" ht="16.5" customHeight="1">
      <c r="A18" s="108" t="s">
        <v>1195</v>
      </c>
      <c r="B18" s="205">
        <v>15.446199999999999</v>
      </c>
      <c r="C18" s="205">
        <v>22.269400000000001</v>
      </c>
      <c r="D18" s="205">
        <v>34.472299999999997</v>
      </c>
      <c r="E18" s="205">
        <v>46.326300000000003</v>
      </c>
      <c r="F18" s="205">
        <v>59.040799999999997</v>
      </c>
      <c r="G18" s="205">
        <v>10.95</v>
      </c>
      <c r="H18" s="205">
        <v>19.12</v>
      </c>
      <c r="I18" s="205">
        <v>34.909999999999997</v>
      </c>
      <c r="J18" s="205">
        <v>50.94</v>
      </c>
      <c r="K18" s="205">
        <v>67.61</v>
      </c>
      <c r="L18" s="214">
        <v>94.891054045072835</v>
      </c>
      <c r="M18" s="215">
        <v>100</v>
      </c>
      <c r="N18" s="214">
        <v>100</v>
      </c>
      <c r="O18" s="214">
        <v>100</v>
      </c>
      <c r="P18" s="214">
        <v>100</v>
      </c>
    </row>
    <row r="19" spans="1:16" s="34" customFormat="1" ht="18" customHeight="1">
      <c r="A19" s="1151" t="s">
        <v>259</v>
      </c>
      <c r="B19" s="1152"/>
      <c r="C19" s="1152"/>
      <c r="D19" s="1152"/>
      <c r="E19" s="1152"/>
      <c r="F19" s="1152"/>
      <c r="G19" s="1152"/>
      <c r="H19" s="1152"/>
      <c r="I19" s="1152"/>
      <c r="J19" s="1152"/>
      <c r="K19" s="1152"/>
      <c r="L19" s="1152"/>
      <c r="M19" s="1152"/>
      <c r="N19" s="1152"/>
      <c r="O19" s="1152"/>
      <c r="P19" s="1153"/>
    </row>
    <row r="20" spans="1:16" s="41" customFormat="1" ht="18" customHeight="1">
      <c r="A20" s="23" t="s">
        <v>92</v>
      </c>
      <c r="B20" s="66">
        <v>33.33</v>
      </c>
      <c r="C20" s="66">
        <v>48.81</v>
      </c>
      <c r="D20" s="66">
        <v>69.5</v>
      </c>
      <c r="E20" s="66">
        <v>81.12</v>
      </c>
      <c r="F20" s="66">
        <v>89.68</v>
      </c>
      <c r="G20" s="66">
        <v>30.21</v>
      </c>
      <c r="H20" s="66">
        <v>43.3</v>
      </c>
      <c r="I20" s="66">
        <v>62.99</v>
      </c>
      <c r="J20" s="66">
        <v>78.56</v>
      </c>
      <c r="K20" s="66">
        <v>89.51</v>
      </c>
      <c r="L20" s="67">
        <v>100</v>
      </c>
      <c r="M20" s="65">
        <v>100</v>
      </c>
      <c r="N20" s="67">
        <v>100</v>
      </c>
      <c r="O20" s="67">
        <v>100</v>
      </c>
      <c r="P20" s="67">
        <v>100</v>
      </c>
    </row>
    <row r="21" spans="1:16" s="41" customFormat="1" ht="18" customHeight="1">
      <c r="A21" s="23" t="s">
        <v>93</v>
      </c>
      <c r="B21" s="66">
        <v>35.67</v>
      </c>
      <c r="C21" s="66">
        <v>50.48</v>
      </c>
      <c r="D21" s="66">
        <v>68.5</v>
      </c>
      <c r="E21" s="66">
        <v>80.260000000000005</v>
      </c>
      <c r="F21" s="66">
        <v>89.39</v>
      </c>
      <c r="G21" s="66">
        <v>27.41</v>
      </c>
      <c r="H21" s="66">
        <v>40.909999999999997</v>
      </c>
      <c r="I21" s="66">
        <v>60.25</v>
      </c>
      <c r="J21" s="66">
        <v>76.66</v>
      </c>
      <c r="K21" s="66">
        <v>88.75</v>
      </c>
      <c r="L21" s="67">
        <v>100</v>
      </c>
      <c r="M21" s="65">
        <v>100</v>
      </c>
      <c r="N21" s="67">
        <v>100</v>
      </c>
      <c r="O21" s="67">
        <v>100</v>
      </c>
      <c r="P21" s="67" t="s">
        <v>724</v>
      </c>
    </row>
    <row r="22" spans="1:16" s="34" customFormat="1" ht="18" customHeight="1">
      <c r="A22" s="19" t="s">
        <v>94</v>
      </c>
      <c r="B22" s="62">
        <v>40.619999999999997</v>
      </c>
      <c r="C22" s="62">
        <v>57.53</v>
      </c>
      <c r="D22" s="62">
        <v>74.87</v>
      </c>
      <c r="E22" s="62">
        <v>85</v>
      </c>
      <c r="F22" s="62">
        <v>91.36</v>
      </c>
      <c r="G22" s="62">
        <v>32.04</v>
      </c>
      <c r="H22" s="62">
        <v>45.16</v>
      </c>
      <c r="I22" s="62">
        <v>64.37</v>
      </c>
      <c r="J22" s="62">
        <v>79.489999999999995</v>
      </c>
      <c r="K22" s="62">
        <v>90.26</v>
      </c>
      <c r="L22" s="63">
        <v>100</v>
      </c>
      <c r="M22" s="77">
        <v>100</v>
      </c>
      <c r="N22" s="63">
        <v>100</v>
      </c>
      <c r="O22" s="63">
        <v>100</v>
      </c>
      <c r="P22" s="63">
        <v>100</v>
      </c>
    </row>
    <row r="23" spans="1:16" s="34" customFormat="1" ht="18" customHeight="1">
      <c r="A23" s="19" t="s">
        <v>95</v>
      </c>
      <c r="B23" s="62">
        <v>40.17</v>
      </c>
      <c r="C23" s="62">
        <v>57.3</v>
      </c>
      <c r="D23" s="62">
        <v>75.39</v>
      </c>
      <c r="E23" s="62">
        <v>84.37</v>
      </c>
      <c r="F23" s="62">
        <v>90.76</v>
      </c>
      <c r="G23" s="62">
        <v>30.82</v>
      </c>
      <c r="H23" s="62">
        <v>44.21</v>
      </c>
      <c r="I23" s="62">
        <v>62.99</v>
      </c>
      <c r="J23" s="62">
        <v>78.2</v>
      </c>
      <c r="K23" s="62">
        <v>89.35</v>
      </c>
      <c r="L23" s="63">
        <v>100</v>
      </c>
      <c r="M23" s="77">
        <v>100</v>
      </c>
      <c r="N23" s="63">
        <v>100</v>
      </c>
      <c r="O23" s="63">
        <v>100</v>
      </c>
      <c r="P23" s="63">
        <v>100</v>
      </c>
    </row>
    <row r="24" spans="1:16" s="34" customFormat="1" ht="18" customHeight="1">
      <c r="A24" s="19" t="s">
        <v>96</v>
      </c>
      <c r="B24" s="62">
        <v>34.15</v>
      </c>
      <c r="C24" s="62">
        <v>49.65</v>
      </c>
      <c r="D24" s="62">
        <v>70.650000000000006</v>
      </c>
      <c r="E24" s="62">
        <v>82.63</v>
      </c>
      <c r="F24" s="62">
        <v>90.61</v>
      </c>
      <c r="G24" s="62">
        <v>28.71</v>
      </c>
      <c r="H24" s="62">
        <v>42.05</v>
      </c>
      <c r="I24" s="62">
        <v>60.49</v>
      </c>
      <c r="J24" s="62">
        <v>75.72</v>
      </c>
      <c r="K24" s="62">
        <v>88.02</v>
      </c>
      <c r="L24" s="63">
        <v>100</v>
      </c>
      <c r="M24" s="77">
        <v>100</v>
      </c>
      <c r="N24" s="63">
        <v>100</v>
      </c>
      <c r="O24" s="63">
        <v>100</v>
      </c>
      <c r="P24" s="63">
        <v>100</v>
      </c>
    </row>
    <row r="25" spans="1:16" s="34" customFormat="1" ht="18" customHeight="1">
      <c r="A25" s="19" t="s">
        <v>97</v>
      </c>
      <c r="B25" s="62">
        <v>33.82</v>
      </c>
      <c r="C25" s="62">
        <v>49.48</v>
      </c>
      <c r="D25" s="62">
        <v>68.75</v>
      </c>
      <c r="E25" s="62">
        <v>80.63</v>
      </c>
      <c r="F25" s="62">
        <v>89.05</v>
      </c>
      <c r="G25" s="62">
        <v>28.76</v>
      </c>
      <c r="H25" s="62">
        <v>41.91</v>
      </c>
      <c r="I25" s="62">
        <v>59.21</v>
      </c>
      <c r="J25" s="62">
        <v>74.88</v>
      </c>
      <c r="K25" s="62">
        <v>87.35</v>
      </c>
      <c r="L25" s="63">
        <v>100</v>
      </c>
      <c r="M25" s="77">
        <v>100</v>
      </c>
      <c r="N25" s="63">
        <v>100</v>
      </c>
      <c r="O25" s="63">
        <v>100</v>
      </c>
      <c r="P25" s="63">
        <v>100</v>
      </c>
    </row>
    <row r="26" spans="1:16" s="34" customFormat="1" ht="18" customHeight="1">
      <c r="A26" s="19" t="s">
        <v>98</v>
      </c>
      <c r="B26" s="62">
        <v>35.44</v>
      </c>
      <c r="C26" s="62">
        <v>51.17</v>
      </c>
      <c r="D26" s="62">
        <v>71.62</v>
      </c>
      <c r="E26" s="62">
        <v>82.58</v>
      </c>
      <c r="F26" s="62">
        <v>89.73</v>
      </c>
      <c r="G26" s="62">
        <v>28.17</v>
      </c>
      <c r="H26" s="62">
        <v>41.33</v>
      </c>
      <c r="I26" s="62">
        <v>60</v>
      </c>
      <c r="J26" s="62">
        <v>76.27</v>
      </c>
      <c r="K26" s="62">
        <v>88.49</v>
      </c>
      <c r="L26" s="63">
        <v>100</v>
      </c>
      <c r="M26" s="77">
        <v>100</v>
      </c>
      <c r="N26" s="63">
        <v>100</v>
      </c>
      <c r="O26" s="63">
        <v>100</v>
      </c>
      <c r="P26" s="63">
        <v>100</v>
      </c>
    </row>
    <row r="27" spans="1:16" s="34" customFormat="1" ht="18" customHeight="1">
      <c r="A27" s="170" t="s">
        <v>99</v>
      </c>
      <c r="B27" s="204">
        <v>37.020000000000003</v>
      </c>
      <c r="C27" s="204">
        <v>52.22</v>
      </c>
      <c r="D27" s="204">
        <v>73.209999999999994</v>
      </c>
      <c r="E27" s="204">
        <v>84.13</v>
      </c>
      <c r="F27" s="204">
        <v>91.04</v>
      </c>
      <c r="G27" s="204">
        <v>25.69</v>
      </c>
      <c r="H27" s="204">
        <v>39.14</v>
      </c>
      <c r="I27" s="204">
        <v>59.02</v>
      </c>
      <c r="J27" s="204">
        <v>75.989999999999995</v>
      </c>
      <c r="K27" s="204">
        <v>88.48</v>
      </c>
      <c r="L27" s="212">
        <v>100</v>
      </c>
      <c r="M27" s="213">
        <v>100</v>
      </c>
      <c r="N27" s="212">
        <v>100</v>
      </c>
      <c r="O27" s="212">
        <v>100</v>
      </c>
      <c r="P27" s="212">
        <v>100</v>
      </c>
    </row>
    <row r="28" spans="1:16" s="34" customFormat="1" ht="18" customHeight="1">
      <c r="A28" s="189" t="s">
        <v>765</v>
      </c>
      <c r="B28" s="320">
        <v>41.82</v>
      </c>
      <c r="C28" s="272">
        <v>57.66</v>
      </c>
      <c r="D28" s="320">
        <v>74.959999999999994</v>
      </c>
      <c r="E28" s="320">
        <v>84.78</v>
      </c>
      <c r="F28" s="320">
        <v>91.59</v>
      </c>
      <c r="G28" s="320">
        <v>27.43</v>
      </c>
      <c r="H28" s="320">
        <v>40.75</v>
      </c>
      <c r="I28" s="320">
        <v>61.57</v>
      </c>
      <c r="J28" s="320">
        <v>77.47</v>
      </c>
      <c r="K28" s="320">
        <v>89.42</v>
      </c>
      <c r="L28" s="321">
        <v>100</v>
      </c>
      <c r="M28" s="322">
        <v>100</v>
      </c>
      <c r="N28" s="321">
        <v>100</v>
      </c>
      <c r="O28" s="321">
        <v>100</v>
      </c>
      <c r="P28" s="321">
        <v>100</v>
      </c>
    </row>
    <row r="29" spans="1:16" s="34" customFormat="1" ht="18" customHeight="1">
      <c r="A29" s="108" t="s">
        <v>802</v>
      </c>
      <c r="B29" s="205">
        <v>38.18</v>
      </c>
      <c r="C29" s="323">
        <v>53.61</v>
      </c>
      <c r="D29" s="205">
        <v>70.19</v>
      </c>
      <c r="E29" s="205">
        <v>81.33</v>
      </c>
      <c r="F29" s="205">
        <v>89.57</v>
      </c>
      <c r="G29" s="205">
        <v>24.96</v>
      </c>
      <c r="H29" s="205">
        <v>37.78</v>
      </c>
      <c r="I29" s="205">
        <v>59.12</v>
      </c>
      <c r="J29" s="205">
        <v>77.05</v>
      </c>
      <c r="K29" s="205">
        <v>89.26</v>
      </c>
      <c r="L29" s="214">
        <v>100</v>
      </c>
      <c r="M29" s="215">
        <v>100</v>
      </c>
      <c r="N29" s="214">
        <v>100</v>
      </c>
      <c r="O29" s="214">
        <v>100</v>
      </c>
      <c r="P29" s="214">
        <v>100</v>
      </c>
    </row>
    <row r="30" spans="1:16" s="34" customFormat="1" ht="18" customHeight="1">
      <c r="A30" s="108" t="s">
        <v>901</v>
      </c>
      <c r="B30" s="205">
        <v>36.35</v>
      </c>
      <c r="C30" s="323">
        <v>51.09</v>
      </c>
      <c r="D30" s="205">
        <v>68.25</v>
      </c>
      <c r="E30" s="205">
        <v>79.349999999999994</v>
      </c>
      <c r="F30" s="205">
        <v>88.07</v>
      </c>
      <c r="G30" s="205">
        <v>25.85</v>
      </c>
      <c r="H30" s="205">
        <v>38.89</v>
      </c>
      <c r="I30" s="205">
        <v>58.84</v>
      </c>
      <c r="J30" s="205">
        <v>76.209999999999994</v>
      </c>
      <c r="K30" s="205">
        <v>88.4</v>
      </c>
      <c r="L30" s="214">
        <v>100</v>
      </c>
      <c r="M30" s="215">
        <v>100</v>
      </c>
      <c r="N30" s="214">
        <v>100</v>
      </c>
      <c r="O30" s="214">
        <v>100</v>
      </c>
      <c r="P30" s="214">
        <v>100</v>
      </c>
    </row>
    <row r="31" spans="1:16" s="34" customFormat="1" ht="18" customHeight="1">
      <c r="A31" s="108" t="s">
        <v>915</v>
      </c>
      <c r="B31" s="205">
        <v>39.03</v>
      </c>
      <c r="C31" s="323">
        <v>52.67</v>
      </c>
      <c r="D31" s="205">
        <v>68.88</v>
      </c>
      <c r="E31" s="205">
        <v>79.459999999999994</v>
      </c>
      <c r="F31" s="205">
        <v>88.6</v>
      </c>
      <c r="G31" s="205">
        <v>26.08</v>
      </c>
      <c r="H31" s="205">
        <v>39.83</v>
      </c>
      <c r="I31" s="205">
        <v>60.68</v>
      </c>
      <c r="J31" s="205">
        <v>77.150000000000006</v>
      </c>
      <c r="K31" s="205">
        <v>89.08</v>
      </c>
      <c r="L31" s="214">
        <v>100</v>
      </c>
      <c r="M31" s="215">
        <v>100</v>
      </c>
      <c r="N31" s="214">
        <v>100</v>
      </c>
      <c r="O31" s="214">
        <v>100</v>
      </c>
      <c r="P31" s="214">
        <v>100</v>
      </c>
    </row>
    <row r="32" spans="1:16" s="34" customFormat="1" ht="18" customHeight="1">
      <c r="A32" s="108" t="s">
        <v>1134</v>
      </c>
      <c r="B32" s="205">
        <v>39.61</v>
      </c>
      <c r="C32" s="323">
        <v>55.41</v>
      </c>
      <c r="D32" s="205">
        <v>71.510000000000005</v>
      </c>
      <c r="E32" s="205">
        <v>81.56</v>
      </c>
      <c r="F32" s="205">
        <v>89.87</v>
      </c>
      <c r="G32" s="205">
        <v>25.7</v>
      </c>
      <c r="H32" s="205">
        <v>40.24</v>
      </c>
      <c r="I32" s="205">
        <v>60.93</v>
      </c>
      <c r="J32" s="205">
        <v>77.66</v>
      </c>
      <c r="K32" s="205">
        <v>89.56</v>
      </c>
      <c r="L32" s="214">
        <v>100</v>
      </c>
      <c r="M32" s="215">
        <v>100</v>
      </c>
      <c r="N32" s="214">
        <v>100</v>
      </c>
      <c r="O32" s="214">
        <v>100</v>
      </c>
      <c r="P32" s="214">
        <v>100</v>
      </c>
    </row>
    <row r="33" spans="1:16" s="34" customFormat="1" ht="18" customHeight="1">
      <c r="A33" s="108" t="s">
        <v>1195</v>
      </c>
      <c r="B33" s="205">
        <v>37.799999999999997</v>
      </c>
      <c r="C33" s="323" t="s">
        <v>1245</v>
      </c>
      <c r="D33" s="205">
        <v>72.69</v>
      </c>
      <c r="E33" s="205">
        <v>82.61</v>
      </c>
      <c r="F33" s="205">
        <v>90.63</v>
      </c>
      <c r="G33" s="205">
        <v>25.26</v>
      </c>
      <c r="H33" s="205">
        <v>39.54</v>
      </c>
      <c r="I33" s="205">
        <v>61.86</v>
      </c>
      <c r="J33" s="205">
        <v>78.39</v>
      </c>
      <c r="K33" s="205">
        <v>90.12</v>
      </c>
      <c r="L33" s="214">
        <v>100</v>
      </c>
      <c r="M33" s="215">
        <v>100</v>
      </c>
      <c r="N33" s="214">
        <v>100</v>
      </c>
      <c r="O33" s="214">
        <v>100</v>
      </c>
      <c r="P33" s="214" t="s">
        <v>724</v>
      </c>
    </row>
    <row r="34" spans="1:16" s="34" customFormat="1" ht="15" customHeight="1">
      <c r="A34" s="1149" t="s">
        <v>260</v>
      </c>
      <c r="B34" s="1149"/>
      <c r="C34" s="1149"/>
      <c r="D34" s="1149"/>
      <c r="E34" s="1149"/>
      <c r="F34" s="1149"/>
      <c r="G34" s="1149"/>
      <c r="H34" s="1149"/>
      <c r="I34" s="1149"/>
      <c r="J34" s="1149"/>
      <c r="K34" s="1149"/>
    </row>
    <row r="35" spans="1:16" s="34" customFormat="1" ht="13.5" customHeight="1">
      <c r="A35" s="1119" t="s">
        <v>1200</v>
      </c>
      <c r="B35" s="1119"/>
      <c r="C35" s="1119"/>
      <c r="D35" s="1119"/>
      <c r="E35" s="1119"/>
      <c r="F35" s="1119"/>
      <c r="G35" s="1119"/>
      <c r="H35" s="1119"/>
      <c r="I35" s="1119"/>
      <c r="J35" s="1119"/>
      <c r="K35" s="1119"/>
    </row>
    <row r="36" spans="1:16" s="34" customFormat="1" ht="13.5" customHeight="1">
      <c r="A36" s="1119" t="s">
        <v>130</v>
      </c>
      <c r="B36" s="1119"/>
      <c r="C36" s="1119"/>
      <c r="D36" s="1119"/>
      <c r="E36" s="1119"/>
      <c r="F36" s="1119"/>
      <c r="G36" s="1119"/>
      <c r="H36" s="1119"/>
      <c r="I36" s="1119"/>
      <c r="J36" s="1119"/>
      <c r="K36" s="1119"/>
    </row>
    <row r="37" spans="1:16" s="34" customFormat="1" ht="28.35" customHeight="1"/>
  </sheetData>
  <mergeCells count="9">
    <mergeCell ref="A36:K36"/>
    <mergeCell ref="A1:K1"/>
    <mergeCell ref="B2:F2"/>
    <mergeCell ref="G2:K2"/>
    <mergeCell ref="L2:P2"/>
    <mergeCell ref="A4:P4"/>
    <mergeCell ref="A19:P19"/>
    <mergeCell ref="A34:K34"/>
    <mergeCell ref="A35:K3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E23" sqref="E23"/>
    </sheetView>
  </sheetViews>
  <sheetFormatPr defaultColWidth="9.140625" defaultRowHeight="15"/>
  <cols>
    <col min="1" max="8" width="14.5703125" style="16" bestFit="1" customWidth="1"/>
    <col min="9" max="9" width="8.85546875" style="16" bestFit="1" customWidth="1"/>
    <col min="10" max="10" width="10.28515625" style="16" customWidth="1"/>
    <col min="11" max="17" width="14.5703125" style="16" bestFit="1" customWidth="1"/>
    <col min="18" max="18" width="4.5703125" style="16" bestFit="1" customWidth="1"/>
    <col min="19" max="16384" width="9.140625" style="16"/>
  </cols>
  <sheetData>
    <row r="1" spans="1:17" ht="13.5" customHeight="1">
      <c r="A1" s="1095" t="s">
        <v>17</v>
      </c>
      <c r="B1" s="1095"/>
      <c r="C1" s="1095"/>
      <c r="D1" s="1095"/>
      <c r="E1" s="1095"/>
      <c r="F1" s="1095"/>
      <c r="G1" s="1095"/>
      <c r="H1" s="1095"/>
      <c r="I1" s="1095"/>
    </row>
    <row r="2" spans="1:17" s="34" customFormat="1" ht="88.5" customHeight="1">
      <c r="A2" s="18" t="s">
        <v>261</v>
      </c>
      <c r="B2" s="18" t="s">
        <v>262</v>
      </c>
      <c r="C2" s="18" t="s">
        <v>263</v>
      </c>
      <c r="D2" s="18" t="s">
        <v>264</v>
      </c>
      <c r="E2" s="18" t="s">
        <v>265</v>
      </c>
      <c r="F2" s="18" t="s">
        <v>171</v>
      </c>
      <c r="G2" s="18" t="s">
        <v>505</v>
      </c>
      <c r="H2" s="18" t="s">
        <v>266</v>
      </c>
      <c r="I2" s="18" t="s">
        <v>267</v>
      </c>
      <c r="J2" s="18" t="s">
        <v>268</v>
      </c>
      <c r="K2" s="18" t="s">
        <v>277</v>
      </c>
      <c r="L2" s="18" t="s">
        <v>269</v>
      </c>
      <c r="M2" s="18" t="s">
        <v>270</v>
      </c>
      <c r="N2" s="18" t="s">
        <v>271</v>
      </c>
      <c r="O2" s="18" t="s">
        <v>278</v>
      </c>
      <c r="P2" s="18" t="s">
        <v>279</v>
      </c>
      <c r="Q2" s="18" t="s">
        <v>506</v>
      </c>
    </row>
    <row r="3" spans="1:17" s="41" customFormat="1" ht="18" customHeight="1">
      <c r="A3" s="23" t="s">
        <v>92</v>
      </c>
      <c r="B3" s="24">
        <v>5484.4999999999991</v>
      </c>
      <c r="C3" s="40">
        <v>1042126.6</v>
      </c>
      <c r="D3" s="40">
        <v>289623.01367999997</v>
      </c>
      <c r="E3" s="78">
        <v>27.791538348603712</v>
      </c>
      <c r="F3" s="40">
        <v>1042329</v>
      </c>
      <c r="G3" s="40">
        <v>281917.70063616498</v>
      </c>
      <c r="H3" s="79">
        <v>27.046901759057356</v>
      </c>
      <c r="I3" s="40">
        <v>281917.70063616498</v>
      </c>
      <c r="J3" s="78">
        <v>100</v>
      </c>
      <c r="K3" s="40">
        <v>281917.70063616498</v>
      </c>
      <c r="L3" s="66">
        <v>100</v>
      </c>
      <c r="M3" s="25">
        <v>642.61540000000002</v>
      </c>
      <c r="N3" s="76">
        <v>0.22187995071069039</v>
      </c>
      <c r="O3" s="25">
        <v>60578</v>
      </c>
      <c r="P3" s="25">
        <v>282302</v>
      </c>
      <c r="Q3" s="50">
        <v>279.39</v>
      </c>
    </row>
    <row r="4" spans="1:17" s="41" customFormat="1" ht="18" customHeight="1">
      <c r="A4" s="23" t="s">
        <v>93</v>
      </c>
      <c r="B4" s="24">
        <v>7934.1499999999987</v>
      </c>
      <c r="C4" s="40">
        <v>1634604</v>
      </c>
      <c r="D4" s="40">
        <v>470945.82244000002</v>
      </c>
      <c r="E4" s="78">
        <v>28.811003915321386</v>
      </c>
      <c r="F4" s="40">
        <v>1336676</v>
      </c>
      <c r="G4" s="40">
        <v>452379.78997236001</v>
      </c>
      <c r="H4" s="79">
        <v>33.843638246842168</v>
      </c>
      <c r="I4" s="40">
        <v>470945.24780000001</v>
      </c>
      <c r="J4" s="78">
        <v>99.999877981718356</v>
      </c>
      <c r="K4" s="40">
        <v>452380.05554865603</v>
      </c>
      <c r="L4" s="66">
        <v>100.00005870648995</v>
      </c>
      <c r="M4" s="25">
        <v>751.2053800000001</v>
      </c>
      <c r="N4" s="76">
        <v>0.15950993600664248</v>
      </c>
      <c r="O4" s="25">
        <v>86258</v>
      </c>
      <c r="P4" s="25">
        <v>452798</v>
      </c>
      <c r="Q4" s="50">
        <v>327.20999999999998</v>
      </c>
    </row>
    <row r="5" spans="1:17" s="34" customFormat="1" ht="18" customHeight="1">
      <c r="A5" s="19" t="s">
        <v>94</v>
      </c>
      <c r="B5" s="20">
        <v>413</v>
      </c>
      <c r="C5" s="21">
        <v>64302</v>
      </c>
      <c r="D5" s="21">
        <v>19158.729660000001</v>
      </c>
      <c r="E5" s="80">
        <v>29.794920313999999</v>
      </c>
      <c r="F5" s="21">
        <v>80788</v>
      </c>
      <c r="G5" s="21">
        <v>24641.789972359999</v>
      </c>
      <c r="H5" s="81">
        <v>30.501794787000001</v>
      </c>
      <c r="I5" s="21">
        <v>19158.729660000001</v>
      </c>
      <c r="J5" s="80">
        <v>100</v>
      </c>
      <c r="K5" s="21">
        <v>24641.789972359999</v>
      </c>
      <c r="L5" s="62">
        <v>100</v>
      </c>
      <c r="M5" s="21">
        <v>30.2698</v>
      </c>
      <c r="N5" s="75">
        <v>2.6</v>
      </c>
      <c r="O5" s="21">
        <v>4597</v>
      </c>
      <c r="P5" s="21">
        <v>24667</v>
      </c>
      <c r="Q5" s="21">
        <v>281.55</v>
      </c>
    </row>
    <row r="6" spans="1:17" s="34" customFormat="1" ht="18" customHeight="1">
      <c r="A6" s="19" t="s">
        <v>95</v>
      </c>
      <c r="B6" s="20">
        <v>579.4</v>
      </c>
      <c r="C6" s="37">
        <v>106984</v>
      </c>
      <c r="D6" s="21">
        <v>33796.74293</v>
      </c>
      <c r="E6" s="80">
        <v>31.590464864000001</v>
      </c>
      <c r="F6" s="37">
        <v>111081</v>
      </c>
      <c r="G6" s="21">
        <v>36367</v>
      </c>
      <c r="H6" s="81">
        <v>32.739172316000001</v>
      </c>
      <c r="I6" s="21">
        <v>33796.699999999997</v>
      </c>
      <c r="J6" s="80">
        <v>99.999872976000006</v>
      </c>
      <c r="K6" s="21">
        <v>36367</v>
      </c>
      <c r="L6" s="62">
        <v>100</v>
      </c>
      <c r="M6" s="21">
        <v>51.5</v>
      </c>
      <c r="N6" s="75">
        <v>0.15238174099999999</v>
      </c>
      <c r="O6" s="21">
        <v>6082</v>
      </c>
      <c r="P6" s="21">
        <v>36412</v>
      </c>
      <c r="Q6" s="21">
        <v>290.69</v>
      </c>
    </row>
    <row r="7" spans="1:17" s="34" customFormat="1" ht="18" customHeight="1">
      <c r="A7" s="19" t="s">
        <v>96</v>
      </c>
      <c r="B7" s="20">
        <v>781.4</v>
      </c>
      <c r="C7" s="37">
        <v>182034</v>
      </c>
      <c r="D7" s="21">
        <v>51859.6</v>
      </c>
      <c r="E7" s="80">
        <v>28.488963600000002</v>
      </c>
      <c r="F7" s="37">
        <v>141511</v>
      </c>
      <c r="G7" s="21">
        <v>44906</v>
      </c>
      <c r="H7" s="81">
        <v>31.733222152</v>
      </c>
      <c r="I7" s="21">
        <v>51859.6</v>
      </c>
      <c r="J7" s="80">
        <v>100</v>
      </c>
      <c r="K7" s="21">
        <v>44906</v>
      </c>
      <c r="L7" s="62">
        <v>100</v>
      </c>
      <c r="M7" s="21">
        <v>102.3</v>
      </c>
      <c r="N7" s="75">
        <v>0.19726337999999999</v>
      </c>
      <c r="O7" s="21">
        <v>8790</v>
      </c>
      <c r="P7" s="21">
        <v>44970</v>
      </c>
      <c r="Q7" s="21">
        <v>294.45999999999998</v>
      </c>
    </row>
    <row r="8" spans="1:17" s="34" customFormat="1" ht="18" customHeight="1">
      <c r="A8" s="19" t="s">
        <v>97</v>
      </c>
      <c r="B8" s="20">
        <v>709.3</v>
      </c>
      <c r="C8" s="37">
        <v>164115</v>
      </c>
      <c r="D8" s="21">
        <v>43819.6</v>
      </c>
      <c r="E8" s="80">
        <v>26.7</v>
      </c>
      <c r="F8" s="37">
        <v>123781</v>
      </c>
      <c r="G8" s="21">
        <v>41011</v>
      </c>
      <c r="H8" s="81">
        <v>33.130000000000003</v>
      </c>
      <c r="I8" s="21">
        <v>43819.6</v>
      </c>
      <c r="J8" s="80">
        <v>100</v>
      </c>
      <c r="K8" s="21">
        <v>41011</v>
      </c>
      <c r="L8" s="62">
        <v>100</v>
      </c>
      <c r="M8" s="21">
        <v>48.7</v>
      </c>
      <c r="N8" s="75">
        <v>0.11</v>
      </c>
      <c r="O8" s="21">
        <v>6635</v>
      </c>
      <c r="P8" s="21">
        <v>41038</v>
      </c>
      <c r="Q8" s="21">
        <v>299.17</v>
      </c>
    </row>
    <row r="9" spans="1:17" s="34" customFormat="1" ht="18" customHeight="1">
      <c r="A9" s="19" t="s">
        <v>98</v>
      </c>
      <c r="B9" s="20">
        <v>648.6</v>
      </c>
      <c r="C9" s="37">
        <v>124608</v>
      </c>
      <c r="D9" s="21">
        <v>33761.411269999997</v>
      </c>
      <c r="E9" s="80">
        <v>27.094096101000002</v>
      </c>
      <c r="F9" s="37">
        <v>109890</v>
      </c>
      <c r="G9" s="21">
        <v>39486</v>
      </c>
      <c r="H9" s="81">
        <v>35.932295932000002</v>
      </c>
      <c r="I9" s="21">
        <v>33761.4</v>
      </c>
      <c r="J9" s="80">
        <v>99.999966619000006</v>
      </c>
      <c r="K9" s="21">
        <v>39486</v>
      </c>
      <c r="L9" s="62">
        <v>100</v>
      </c>
      <c r="M9" s="21">
        <v>96.8</v>
      </c>
      <c r="N9" s="75">
        <v>0.28671796799999999</v>
      </c>
      <c r="O9" s="21">
        <v>7370</v>
      </c>
      <c r="P9" s="21">
        <v>39528</v>
      </c>
      <c r="Q9" s="21">
        <v>303.49</v>
      </c>
    </row>
    <row r="10" spans="1:17" s="34" customFormat="1" ht="18" customHeight="1">
      <c r="A10" s="170" t="s">
        <v>99</v>
      </c>
      <c r="B10" s="194">
        <v>597</v>
      </c>
      <c r="C10" s="105">
        <v>126638</v>
      </c>
      <c r="D10" s="104">
        <v>34309.199999999997</v>
      </c>
      <c r="E10" s="216">
        <v>27.092341951000002</v>
      </c>
      <c r="F10" s="105">
        <v>124895</v>
      </c>
      <c r="G10" s="104">
        <v>42867</v>
      </c>
      <c r="H10" s="217">
        <v>34.322430842000003</v>
      </c>
      <c r="I10" s="104">
        <v>34309.199999999997</v>
      </c>
      <c r="J10" s="216">
        <v>100</v>
      </c>
      <c r="K10" s="104">
        <v>42867</v>
      </c>
      <c r="L10" s="204">
        <v>100</v>
      </c>
      <c r="M10" s="104">
        <v>30</v>
      </c>
      <c r="N10" s="210">
        <v>8.7440104000000005E-2</v>
      </c>
      <c r="O10" s="104">
        <v>7645</v>
      </c>
      <c r="P10" s="104">
        <v>42911</v>
      </c>
      <c r="Q10" s="104">
        <v>307.32</v>
      </c>
    </row>
    <row r="11" spans="1:17" s="34" customFormat="1" ht="18" customHeight="1">
      <c r="A11" s="108" t="s">
        <v>765</v>
      </c>
      <c r="B11" s="198">
        <v>714</v>
      </c>
      <c r="C11" s="52">
        <v>119968</v>
      </c>
      <c r="D11" s="51">
        <v>35574.300000000003</v>
      </c>
      <c r="E11" s="218">
        <v>29.653157509</v>
      </c>
      <c r="F11" s="52">
        <v>138357</v>
      </c>
      <c r="G11" s="51">
        <v>42741</v>
      </c>
      <c r="H11" s="219">
        <v>30.891823327000001</v>
      </c>
      <c r="I11" s="51">
        <v>35574.279560000003</v>
      </c>
      <c r="J11" s="218">
        <v>99.999942543000003</v>
      </c>
      <c r="K11" s="51">
        <v>42740.918294226001</v>
      </c>
      <c r="L11" s="205">
        <v>99.999808834999996</v>
      </c>
      <c r="M11" s="51">
        <v>49.405380000000001</v>
      </c>
      <c r="N11" s="211">
        <v>0.13887949599999999</v>
      </c>
      <c r="O11" s="51">
        <v>8088</v>
      </c>
      <c r="P11" s="51">
        <v>42769</v>
      </c>
      <c r="Q11" s="51">
        <v>310.76</v>
      </c>
    </row>
    <row r="12" spans="1:17" s="34" customFormat="1" ht="18" customHeight="1">
      <c r="A12" s="273">
        <v>44504</v>
      </c>
      <c r="B12" s="198">
        <v>632.20000000000005</v>
      </c>
      <c r="C12" s="51">
        <v>97767</v>
      </c>
      <c r="D12" s="51">
        <v>26437.5</v>
      </c>
      <c r="E12" s="218">
        <v>27.041332965110925</v>
      </c>
      <c r="F12" s="51">
        <v>97093</v>
      </c>
      <c r="G12" s="51">
        <v>36756</v>
      </c>
      <c r="H12" s="219">
        <v>37.856488109338471</v>
      </c>
      <c r="I12" s="51">
        <v>26437</v>
      </c>
      <c r="J12" s="218">
        <v>99.999942542790748</v>
      </c>
      <c r="K12" s="51">
        <v>36756</v>
      </c>
      <c r="L12" s="205">
        <v>99.999808835137202</v>
      </c>
      <c r="M12" s="51">
        <v>62.1</v>
      </c>
      <c r="N12" s="211">
        <v>0.23489805953776904</v>
      </c>
      <c r="O12" s="51">
        <v>8410</v>
      </c>
      <c r="P12" s="51">
        <v>36793</v>
      </c>
      <c r="Q12" s="51">
        <v>314.06</v>
      </c>
    </row>
    <row r="13" spans="1:17" s="34" customFormat="1" ht="18" customHeight="1">
      <c r="A13" s="273">
        <v>44534</v>
      </c>
      <c r="B13" s="198">
        <v>715.19999999999993</v>
      </c>
      <c r="C13" s="51">
        <v>184534</v>
      </c>
      <c r="D13" s="51">
        <v>47251.8</v>
      </c>
      <c r="E13" s="218">
        <v>25.606012984057141</v>
      </c>
      <c r="F13" s="51">
        <v>100151</v>
      </c>
      <c r="G13" s="51">
        <v>35303</v>
      </c>
      <c r="H13" s="219">
        <v>35.249772843007058</v>
      </c>
      <c r="I13" s="51">
        <v>47251.8</v>
      </c>
      <c r="J13" s="218">
        <v>100</v>
      </c>
      <c r="K13" s="51">
        <v>35303</v>
      </c>
      <c r="L13" s="205">
        <v>100</v>
      </c>
      <c r="M13" s="51">
        <v>49.3</v>
      </c>
      <c r="N13" s="211">
        <v>0.10433464968530298</v>
      </c>
      <c r="O13" s="51">
        <v>6802</v>
      </c>
      <c r="P13" s="51">
        <v>35326</v>
      </c>
      <c r="Q13" s="51">
        <v>317.49</v>
      </c>
    </row>
    <row r="14" spans="1:17" s="34" customFormat="1" ht="18" customHeight="1">
      <c r="A14" s="273">
        <v>44562</v>
      </c>
      <c r="B14" s="198">
        <v>830.15</v>
      </c>
      <c r="C14" s="51">
        <v>207723</v>
      </c>
      <c r="D14" s="51">
        <v>67500.100000000006</v>
      </c>
      <c r="E14" s="218">
        <v>32.495246072895156</v>
      </c>
      <c r="F14" s="51">
        <v>105445</v>
      </c>
      <c r="G14" s="51">
        <v>42436</v>
      </c>
      <c r="H14" s="219">
        <v>40.244677319929821</v>
      </c>
      <c r="I14" s="51">
        <v>67500.100000000006</v>
      </c>
      <c r="J14" s="218">
        <v>100</v>
      </c>
      <c r="K14" s="51">
        <v>42436</v>
      </c>
      <c r="L14" s="205">
        <v>100</v>
      </c>
      <c r="M14" s="51">
        <v>152.5</v>
      </c>
      <c r="N14" s="211">
        <v>0.22592559122134631</v>
      </c>
      <c r="O14" s="51">
        <v>8147</v>
      </c>
      <c r="P14" s="51">
        <v>42468</v>
      </c>
      <c r="Q14" s="51">
        <v>321.5</v>
      </c>
    </row>
    <row r="15" spans="1:17" s="34" customFormat="1" ht="18" customHeight="1">
      <c r="A15" s="273">
        <v>44593</v>
      </c>
      <c r="B15" s="198">
        <v>670.69999999999993</v>
      </c>
      <c r="C15" s="51">
        <v>132718</v>
      </c>
      <c r="D15" s="51">
        <v>43677.21183</v>
      </c>
      <c r="E15" s="218">
        <v>32.909787542006356</v>
      </c>
      <c r="F15" s="51">
        <v>97163</v>
      </c>
      <c r="G15" s="51">
        <v>35177</v>
      </c>
      <c r="H15" s="219">
        <v>36.204110618239447</v>
      </c>
      <c r="I15" s="51">
        <v>43677.21183</v>
      </c>
      <c r="J15" s="218">
        <v>100</v>
      </c>
      <c r="K15" s="51">
        <v>35177</v>
      </c>
      <c r="L15" s="205">
        <v>100</v>
      </c>
      <c r="M15" s="51">
        <v>58.8</v>
      </c>
      <c r="N15" s="211">
        <v>0.13462397789689681</v>
      </c>
      <c r="O15" s="51">
        <v>7088</v>
      </c>
      <c r="P15" s="51">
        <v>35207</v>
      </c>
      <c r="Q15" s="51">
        <v>324.31</v>
      </c>
    </row>
    <row r="16" spans="1:17" s="34" customFormat="1" ht="18" customHeight="1">
      <c r="A16" s="273">
        <v>44621</v>
      </c>
      <c r="B16" s="198">
        <v>643.19999999999993</v>
      </c>
      <c r="C16" s="51">
        <v>123213</v>
      </c>
      <c r="D16" s="51">
        <v>33799.626750000003</v>
      </c>
      <c r="E16" s="218">
        <v>27.431867376007407</v>
      </c>
      <c r="F16" s="51">
        <v>106521</v>
      </c>
      <c r="G16" s="51">
        <v>30688</v>
      </c>
      <c r="H16" s="219">
        <v>28.809342758704855</v>
      </c>
      <c r="I16" s="51">
        <v>33799.626750000003</v>
      </c>
      <c r="J16" s="218">
        <v>100</v>
      </c>
      <c r="K16" s="51">
        <v>30688.347282070004</v>
      </c>
      <c r="L16" s="205">
        <v>100.00113165429485</v>
      </c>
      <c r="M16" s="51">
        <v>47.199999999999996</v>
      </c>
      <c r="N16" s="211">
        <v>0.1396465125165916</v>
      </c>
      <c r="O16" s="51">
        <v>6604.0000000000009</v>
      </c>
      <c r="P16" s="51">
        <v>30708.999999999996</v>
      </c>
      <c r="Q16" s="51">
        <v>327.20999999999998</v>
      </c>
    </row>
    <row r="17" spans="1:17" s="34" customFormat="1" ht="15" customHeight="1">
      <c r="A17" s="1119" t="s">
        <v>1200</v>
      </c>
      <c r="B17" s="1119"/>
      <c r="C17" s="1119"/>
      <c r="D17" s="1119"/>
    </row>
    <row r="18" spans="1:17" s="34" customFormat="1" ht="13.5" customHeight="1">
      <c r="A18" s="1119" t="s">
        <v>205</v>
      </c>
      <c r="B18" s="1119"/>
      <c r="C18" s="1119"/>
      <c r="D18" s="1119"/>
    </row>
    <row r="19" spans="1:17" s="34" customFormat="1" ht="28.35" customHeight="1"/>
    <row r="20" spans="1:17">
      <c r="B20" s="82"/>
      <c r="C20" s="82"/>
      <c r="D20" s="82"/>
      <c r="E20" s="82"/>
      <c r="F20" s="82"/>
      <c r="G20" s="82"/>
      <c r="H20" s="82"/>
      <c r="I20" s="82"/>
      <c r="J20" s="82"/>
      <c r="K20" s="82"/>
      <c r="L20" s="82"/>
      <c r="M20" s="82"/>
      <c r="N20" s="82"/>
      <c r="O20" s="82"/>
      <c r="P20" s="82"/>
      <c r="Q20" s="82"/>
    </row>
    <row r="21" spans="1:17">
      <c r="B21" s="82"/>
      <c r="C21" s="82"/>
      <c r="D21" s="82"/>
      <c r="E21" s="82"/>
      <c r="F21" s="82"/>
      <c r="G21" s="82"/>
      <c r="H21" s="82"/>
      <c r="I21" s="82"/>
      <c r="J21" s="82"/>
      <c r="K21" s="82"/>
    </row>
  </sheetData>
  <mergeCells count="3">
    <mergeCell ref="A1:I1"/>
    <mergeCell ref="A17:D17"/>
    <mergeCell ref="A18:D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P20" sqref="P20"/>
    </sheetView>
  </sheetViews>
  <sheetFormatPr defaultColWidth="9.140625" defaultRowHeight="15"/>
  <cols>
    <col min="1" max="8" width="14.5703125" style="16" bestFit="1" customWidth="1"/>
    <col min="9" max="9" width="11.140625" style="16" bestFit="1" customWidth="1"/>
    <col min="10" max="10" width="18.42578125" style="16" bestFit="1" customWidth="1"/>
    <col min="11" max="17" width="14.5703125" style="16" bestFit="1" customWidth="1"/>
    <col min="18" max="18" width="4.5703125" style="16" bestFit="1" customWidth="1"/>
    <col min="19" max="16384" width="9.140625" style="16"/>
  </cols>
  <sheetData>
    <row r="1" spans="1:17" ht="18" customHeight="1">
      <c r="A1" s="1015" t="s">
        <v>272</v>
      </c>
      <c r="B1" s="1015"/>
      <c r="C1" s="1015"/>
      <c r="D1" s="1015"/>
      <c r="E1" s="1015"/>
      <c r="F1" s="1015"/>
      <c r="G1" s="1015"/>
      <c r="H1" s="1015"/>
      <c r="I1" s="1015"/>
    </row>
    <row r="2" spans="1:17" s="34" customFormat="1" ht="93" customHeight="1">
      <c r="A2" s="18" t="s">
        <v>261</v>
      </c>
      <c r="B2" s="18" t="s">
        <v>262</v>
      </c>
      <c r="C2" s="18" t="s">
        <v>263</v>
      </c>
      <c r="D2" s="18" t="s">
        <v>264</v>
      </c>
      <c r="E2" s="18" t="s">
        <v>265</v>
      </c>
      <c r="F2" s="18" t="s">
        <v>171</v>
      </c>
      <c r="G2" s="18" t="s">
        <v>507</v>
      </c>
      <c r="H2" s="18" t="s">
        <v>266</v>
      </c>
      <c r="I2" s="18" t="s">
        <v>267</v>
      </c>
      <c r="J2" s="18" t="s">
        <v>268</v>
      </c>
      <c r="K2" s="18" t="s">
        <v>277</v>
      </c>
      <c r="L2" s="18" t="s">
        <v>269</v>
      </c>
      <c r="M2" s="18" t="s">
        <v>270</v>
      </c>
      <c r="N2" s="18" t="s">
        <v>271</v>
      </c>
      <c r="O2" s="18" t="s">
        <v>278</v>
      </c>
      <c r="P2" s="18" t="s">
        <v>279</v>
      </c>
      <c r="Q2" s="18" t="s">
        <v>506</v>
      </c>
    </row>
    <row r="3" spans="1:17" s="41" customFormat="1" ht="18" customHeight="1">
      <c r="A3" s="23" t="s">
        <v>92</v>
      </c>
      <c r="B3" s="24">
        <v>55746.947050000002</v>
      </c>
      <c r="C3" s="40">
        <v>9040217.3039999995</v>
      </c>
      <c r="D3" s="40">
        <v>1542924.5079999999</v>
      </c>
      <c r="E3" s="66">
        <v>17.067338719999999</v>
      </c>
      <c r="F3" s="57">
        <v>16566141.699999999</v>
      </c>
      <c r="G3" s="40">
        <v>2950886.5449999999</v>
      </c>
      <c r="H3" s="66">
        <v>17.812756879999998</v>
      </c>
      <c r="I3" s="40">
        <v>1539794.0290000001</v>
      </c>
      <c r="J3" s="67">
        <f>I3/D3*100</f>
        <v>99.79710744214843</v>
      </c>
      <c r="K3" s="40">
        <v>2948628.5920000002</v>
      </c>
      <c r="L3" s="66">
        <f>K3/G3*100</f>
        <v>99.923482215748834</v>
      </c>
      <c r="M3" s="24">
        <v>3130.4890399999999</v>
      </c>
      <c r="N3" s="79">
        <f>M3/D3*100</f>
        <v>0.20289320856390208</v>
      </c>
      <c r="O3" s="40">
        <v>846716.12</v>
      </c>
      <c r="P3" s="40">
        <v>2950886.548</v>
      </c>
      <c r="Q3" s="25">
        <v>363.54</v>
      </c>
    </row>
    <row r="4" spans="1:17" s="41" customFormat="1" ht="18" customHeight="1">
      <c r="A4" s="299" t="s">
        <v>93</v>
      </c>
      <c r="B4" s="324">
        <v>68275.75477</v>
      </c>
      <c r="C4" s="324">
        <v>9724636.7170000002</v>
      </c>
      <c r="D4" s="324">
        <v>1701158.176</v>
      </c>
      <c r="E4" s="325">
        <v>17.493282529999998</v>
      </c>
      <c r="F4" s="324">
        <v>17955793.390000001</v>
      </c>
      <c r="G4" s="324">
        <v>3827570.9670000002</v>
      </c>
      <c r="H4" s="325">
        <v>21.316635160000001</v>
      </c>
      <c r="I4" s="324">
        <v>1702607.5390000001</v>
      </c>
      <c r="J4" s="325">
        <v>100</v>
      </c>
      <c r="K4" s="324">
        <v>3826063.398</v>
      </c>
      <c r="L4" s="325">
        <v>100</v>
      </c>
      <c r="M4" s="324">
        <v>2023.7532799999999</v>
      </c>
      <c r="N4" s="325">
        <v>0.118861995</v>
      </c>
      <c r="O4" s="324">
        <v>931720.25399999996</v>
      </c>
      <c r="P4" s="324">
        <v>3827570.969</v>
      </c>
      <c r="Q4" s="324">
        <v>467.72</v>
      </c>
    </row>
    <row r="5" spans="1:17" s="34" customFormat="1" ht="18" customHeight="1">
      <c r="A5" s="108" t="s">
        <v>94</v>
      </c>
      <c r="B5" s="198">
        <v>4515.9399999999996</v>
      </c>
      <c r="C5" s="52">
        <v>598664.62</v>
      </c>
      <c r="D5" s="52">
        <v>102891.87</v>
      </c>
      <c r="E5" s="205">
        <v>17.186896730000001</v>
      </c>
      <c r="F5" s="52">
        <v>1394733.686</v>
      </c>
      <c r="G5" s="52">
        <v>252091.8615</v>
      </c>
      <c r="H5" s="205">
        <v>18.074551719999999</v>
      </c>
      <c r="I5" s="52">
        <v>102727.16</v>
      </c>
      <c r="J5" s="214">
        <v>100</v>
      </c>
      <c r="K5" s="52">
        <v>251979.09</v>
      </c>
      <c r="L5" s="205">
        <v>100</v>
      </c>
      <c r="M5" s="198">
        <v>164.71</v>
      </c>
      <c r="N5" s="219">
        <v>0.16</v>
      </c>
      <c r="O5" s="51">
        <v>55951.89</v>
      </c>
      <c r="P5" s="52">
        <v>252091.86</v>
      </c>
      <c r="Q5" s="51">
        <v>372.29</v>
      </c>
    </row>
    <row r="6" spans="1:17" s="34" customFormat="1" ht="18" customHeight="1">
      <c r="A6" s="108" t="s">
        <v>95</v>
      </c>
      <c r="B6" s="198">
        <v>5635.66</v>
      </c>
      <c r="C6" s="52">
        <v>930978.72</v>
      </c>
      <c r="D6" s="52">
        <v>158663.88</v>
      </c>
      <c r="E6" s="205">
        <v>17.04269674</v>
      </c>
      <c r="F6" s="52">
        <v>1701819.2110071101</v>
      </c>
      <c r="G6" s="52">
        <v>311719.70529999997</v>
      </c>
      <c r="H6" s="205">
        <v>18.316851948</v>
      </c>
      <c r="I6" s="52">
        <v>158498.23999999999</v>
      </c>
      <c r="J6" s="214">
        <v>100</v>
      </c>
      <c r="K6" s="52">
        <v>311564.08</v>
      </c>
      <c r="L6" s="205">
        <v>100</v>
      </c>
      <c r="M6" s="198">
        <v>165.63</v>
      </c>
      <c r="N6" s="219">
        <v>0.1</v>
      </c>
      <c r="O6" s="51">
        <v>66008.89</v>
      </c>
      <c r="P6" s="52">
        <v>311719.71000000002</v>
      </c>
      <c r="Q6" s="51">
        <v>376.67</v>
      </c>
    </row>
    <row r="7" spans="1:17" s="34" customFormat="1" ht="18" customHeight="1">
      <c r="A7" s="108" t="s">
        <v>96</v>
      </c>
      <c r="B7" s="198">
        <v>6380.81</v>
      </c>
      <c r="C7" s="52">
        <v>1129774.0800000001</v>
      </c>
      <c r="D7" s="52">
        <v>183106.19</v>
      </c>
      <c r="E7" s="205">
        <v>16.207327930000002</v>
      </c>
      <c r="F7" s="52">
        <v>1721899.78</v>
      </c>
      <c r="G7" s="52">
        <v>328444.58630000002</v>
      </c>
      <c r="H7" s="205">
        <v>19.074547200000001</v>
      </c>
      <c r="I7" s="52">
        <v>182747.36</v>
      </c>
      <c r="J7" s="214">
        <v>100</v>
      </c>
      <c r="K7" s="52">
        <v>328252.51</v>
      </c>
      <c r="L7" s="205">
        <v>100</v>
      </c>
      <c r="M7" s="198">
        <v>358.83</v>
      </c>
      <c r="N7" s="219">
        <v>0.2</v>
      </c>
      <c r="O7" s="51">
        <v>81313.59</v>
      </c>
      <c r="P7" s="52">
        <v>328444.59000000003</v>
      </c>
      <c r="Q7" s="51">
        <v>389.91</v>
      </c>
    </row>
    <row r="8" spans="1:17" s="34" customFormat="1" ht="18" customHeight="1">
      <c r="A8" s="108" t="s">
        <v>97</v>
      </c>
      <c r="B8" s="198">
        <v>5620.51</v>
      </c>
      <c r="C8" s="52">
        <v>824775.95</v>
      </c>
      <c r="D8" s="52">
        <v>146065.54999999999</v>
      </c>
      <c r="E8" s="205">
        <v>17.709724680000001</v>
      </c>
      <c r="F8" s="52">
        <v>1404540.6029999999</v>
      </c>
      <c r="G8" s="52">
        <v>293270.10460000002</v>
      </c>
      <c r="H8" s="205">
        <v>20.880144300000001</v>
      </c>
      <c r="I8" s="52">
        <v>145838.57</v>
      </c>
      <c r="J8" s="214">
        <v>100</v>
      </c>
      <c r="K8" s="52">
        <v>293158.53999999998</v>
      </c>
      <c r="L8" s="205">
        <v>100</v>
      </c>
      <c r="M8" s="198">
        <v>226.98</v>
      </c>
      <c r="N8" s="219">
        <v>0.16</v>
      </c>
      <c r="O8" s="51">
        <v>60190.67</v>
      </c>
      <c r="P8" s="52">
        <v>293270.09999999998</v>
      </c>
      <c r="Q8" s="51">
        <v>397.35</v>
      </c>
    </row>
    <row r="9" spans="1:17" s="34" customFormat="1" ht="18" customHeight="1">
      <c r="A9" s="108" t="s">
        <v>98</v>
      </c>
      <c r="B9" s="198">
        <v>5505.91</v>
      </c>
      <c r="C9" s="52">
        <v>743801.69</v>
      </c>
      <c r="D9" s="52">
        <v>128030.26</v>
      </c>
      <c r="E9" s="205">
        <v>17.212956800000001</v>
      </c>
      <c r="F9" s="52">
        <v>1435867.9950000001</v>
      </c>
      <c r="G9" s="52">
        <v>301997.26929999999</v>
      </c>
      <c r="H9" s="205">
        <v>21.032383920000001</v>
      </c>
      <c r="I9" s="52">
        <v>127798.59</v>
      </c>
      <c r="J9" s="214">
        <v>100</v>
      </c>
      <c r="K9" s="52">
        <v>301841.45</v>
      </c>
      <c r="L9" s="205">
        <v>100</v>
      </c>
      <c r="M9" s="198">
        <v>231.67</v>
      </c>
      <c r="N9" s="219">
        <v>0.180950099</v>
      </c>
      <c r="O9" s="51">
        <v>64283.01</v>
      </c>
      <c r="P9" s="52">
        <v>301997.26929999999</v>
      </c>
      <c r="Q9" s="51">
        <v>406.45</v>
      </c>
    </row>
    <row r="10" spans="1:17" s="34" customFormat="1" ht="18" customHeight="1">
      <c r="A10" s="108" t="s">
        <v>99</v>
      </c>
      <c r="B10" s="198">
        <v>5508.8428599999997</v>
      </c>
      <c r="C10" s="52">
        <v>820024.30460000003</v>
      </c>
      <c r="D10" s="52">
        <v>142968.17980000001</v>
      </c>
      <c r="E10" s="205">
        <v>17.43</v>
      </c>
      <c r="F10" s="52">
        <v>1552786.263</v>
      </c>
      <c r="G10" s="52">
        <v>350963.47</v>
      </c>
      <c r="H10" s="205">
        <v>21.95</v>
      </c>
      <c r="I10" s="52">
        <v>142888.3449</v>
      </c>
      <c r="J10" s="214">
        <v>100</v>
      </c>
      <c r="K10" s="52">
        <v>350859.4914</v>
      </c>
      <c r="L10" s="205">
        <v>100</v>
      </c>
      <c r="M10" s="198">
        <v>79.834770000000006</v>
      </c>
      <c r="N10" s="219">
        <v>0.06</v>
      </c>
      <c r="O10" s="51">
        <v>84560.35</v>
      </c>
      <c r="P10" s="52">
        <v>350963.47230000002</v>
      </c>
      <c r="Q10" s="51">
        <v>414.54</v>
      </c>
    </row>
    <row r="11" spans="1:17" s="34" customFormat="1" ht="18" customHeight="1">
      <c r="A11" s="108" t="s">
        <v>765</v>
      </c>
      <c r="B11" s="198">
        <v>6382.9502000000002</v>
      </c>
      <c r="C11" s="52">
        <v>858026.74540000001</v>
      </c>
      <c r="D11" s="52">
        <v>152814.424</v>
      </c>
      <c r="E11" s="205">
        <v>17.809983760000001</v>
      </c>
      <c r="F11" s="52">
        <v>1775417.8659999999</v>
      </c>
      <c r="G11" s="52">
        <v>368877.22340000002</v>
      </c>
      <c r="H11" s="205">
        <v>20.08720396</v>
      </c>
      <c r="I11" s="52">
        <v>152704.96359999999</v>
      </c>
      <c r="J11" s="214">
        <v>100</v>
      </c>
      <c r="K11" s="52">
        <v>368756.24060000002</v>
      </c>
      <c r="L11" s="205">
        <v>100</v>
      </c>
      <c r="M11" s="198">
        <v>109.46048</v>
      </c>
      <c r="N11" s="219">
        <v>7.1629678000000002E-2</v>
      </c>
      <c r="O11" s="51">
        <v>90406.83</v>
      </c>
      <c r="P11" s="52">
        <v>368877.22340000002</v>
      </c>
      <c r="Q11" s="51">
        <v>422.26</v>
      </c>
    </row>
    <row r="12" spans="1:17" s="34" customFormat="1" ht="18" customHeight="1">
      <c r="A12" s="108" t="s">
        <v>802</v>
      </c>
      <c r="B12" s="198">
        <v>5578.2861899999998</v>
      </c>
      <c r="C12" s="52">
        <v>630546.17989999999</v>
      </c>
      <c r="D12" s="52">
        <v>122693.1657</v>
      </c>
      <c r="E12" s="205">
        <v>19.458236299999999</v>
      </c>
      <c r="F12" s="52">
        <v>1418066.487</v>
      </c>
      <c r="G12" s="52">
        <v>334863.2303</v>
      </c>
      <c r="H12" s="205">
        <v>23.614071209999999</v>
      </c>
      <c r="I12" s="52">
        <v>122567.7552</v>
      </c>
      <c r="J12" s="214">
        <v>100</v>
      </c>
      <c r="K12" s="52">
        <v>334751.45919999998</v>
      </c>
      <c r="L12" s="205">
        <v>100</v>
      </c>
      <c r="M12" s="198">
        <v>125.4105</v>
      </c>
      <c r="N12" s="219">
        <v>0.10221474</v>
      </c>
      <c r="O12" s="51">
        <v>82859.223989999999</v>
      </c>
      <c r="P12" s="52">
        <v>334863.2303</v>
      </c>
      <c r="Q12" s="51">
        <v>430.55</v>
      </c>
    </row>
    <row r="13" spans="1:17" s="34" customFormat="1" ht="18" customHeight="1">
      <c r="A13" s="108" t="s">
        <v>901</v>
      </c>
      <c r="B13" s="198">
        <v>5843.7957500000002</v>
      </c>
      <c r="C13" s="52">
        <v>791849.07490000001</v>
      </c>
      <c r="D13" s="52">
        <v>162537.20730000001</v>
      </c>
      <c r="E13" s="205">
        <v>20.52628618</v>
      </c>
      <c r="F13" s="52">
        <v>1426921.176</v>
      </c>
      <c r="G13" s="52">
        <v>322871.28779999999</v>
      </c>
      <c r="H13" s="205">
        <v>22.62712849</v>
      </c>
      <c r="I13" s="52">
        <v>165812.55799999999</v>
      </c>
      <c r="J13" s="214">
        <v>100</v>
      </c>
      <c r="K13" s="52">
        <v>322750.57569999999</v>
      </c>
      <c r="L13" s="205">
        <v>100</v>
      </c>
      <c r="M13" s="198">
        <v>197.76131000000001</v>
      </c>
      <c r="N13" s="219">
        <v>0.119267993</v>
      </c>
      <c r="O13" s="51">
        <v>86392.77</v>
      </c>
      <c r="P13" s="52">
        <v>322871.28779999999</v>
      </c>
      <c r="Q13" s="51">
        <v>439</v>
      </c>
    </row>
    <row r="14" spans="1:17" s="34" customFormat="1" ht="18" customHeight="1">
      <c r="A14" s="108" t="s">
        <v>915</v>
      </c>
      <c r="B14" s="198">
        <v>6020.0858600000001</v>
      </c>
      <c r="C14" s="52">
        <v>897370.86199999996</v>
      </c>
      <c r="D14" s="52">
        <v>153327.37839999999</v>
      </c>
      <c r="E14" s="205">
        <v>17.08628895</v>
      </c>
      <c r="F14" s="52">
        <v>1360151.2919999999</v>
      </c>
      <c r="G14" s="52">
        <v>317449.2622</v>
      </c>
      <c r="H14" s="205">
        <v>23.33926116</v>
      </c>
      <c r="I14" s="52">
        <v>153122.91020000001</v>
      </c>
      <c r="J14" s="214">
        <v>100</v>
      </c>
      <c r="K14" s="52">
        <v>317300.34669999999</v>
      </c>
      <c r="L14" s="205">
        <v>100</v>
      </c>
      <c r="M14" s="198">
        <v>204.46816000000001</v>
      </c>
      <c r="N14" s="219">
        <v>0.13353204900000001</v>
      </c>
      <c r="O14" s="51">
        <v>75196.100000000006</v>
      </c>
      <c r="P14" s="52">
        <v>317449.2622</v>
      </c>
      <c r="Q14" s="51">
        <v>449.77</v>
      </c>
    </row>
    <row r="15" spans="1:17" s="34" customFormat="1" ht="18" customHeight="1">
      <c r="A15" s="108" t="s">
        <v>1134</v>
      </c>
      <c r="B15" s="198">
        <v>5500.0159100000001</v>
      </c>
      <c r="C15" s="52">
        <v>674951.06189999997</v>
      </c>
      <c r="D15" s="52">
        <v>117453.22659999999</v>
      </c>
      <c r="E15" s="205">
        <v>17.40173965</v>
      </c>
      <c r="F15" s="52">
        <v>1276621.139</v>
      </c>
      <c r="G15" s="52">
        <v>293812.35279999999</v>
      </c>
      <c r="H15" s="205">
        <v>23.014843150000001</v>
      </c>
      <c r="I15" s="52">
        <v>117366.1951</v>
      </c>
      <c r="J15" s="214">
        <v>100</v>
      </c>
      <c r="K15" s="52">
        <v>293721.9558</v>
      </c>
      <c r="L15" s="205">
        <v>100</v>
      </c>
      <c r="M15" s="198">
        <v>87.031469999999999</v>
      </c>
      <c r="N15" s="219">
        <v>7.4153780000000002E-2</v>
      </c>
      <c r="O15" s="51">
        <v>85754.68</v>
      </c>
      <c r="P15" s="52">
        <v>293812.35279999999</v>
      </c>
      <c r="Q15" s="51">
        <v>458.79</v>
      </c>
    </row>
    <row r="16" spans="1:17" s="34" customFormat="1" ht="18" customHeight="1">
      <c r="A16" s="108" t="s">
        <v>1195</v>
      </c>
      <c r="B16" s="198">
        <v>5782.9480000000003</v>
      </c>
      <c r="C16" s="52">
        <v>689611.35389999999</v>
      </c>
      <c r="D16" s="52">
        <v>130606.8438</v>
      </c>
      <c r="E16" s="205">
        <v>18.939195689999998</v>
      </c>
      <c r="F16" s="52">
        <v>1486967.8870000001</v>
      </c>
      <c r="G16" s="52">
        <v>351210.61099999998</v>
      </c>
      <c r="H16" s="205">
        <v>23.619246530000002</v>
      </c>
      <c r="I16" s="52">
        <v>130534.8925</v>
      </c>
      <c r="J16" s="214">
        <v>100</v>
      </c>
      <c r="K16" s="52">
        <v>351127.65830000001</v>
      </c>
      <c r="L16" s="205">
        <v>100</v>
      </c>
      <c r="M16" s="198">
        <v>71.966589999999997</v>
      </c>
      <c r="N16" s="219">
        <v>5.5132070999999998E-2</v>
      </c>
      <c r="O16" s="51">
        <v>98802.25</v>
      </c>
      <c r="P16" s="52">
        <v>351210.61099999998</v>
      </c>
      <c r="Q16" s="51">
        <v>467.72</v>
      </c>
    </row>
    <row r="17" spans="1:17" s="34" customFormat="1" ht="15" customHeight="1">
      <c r="A17" s="1015" t="s">
        <v>273</v>
      </c>
      <c r="B17" s="1015"/>
      <c r="C17" s="1015"/>
      <c r="D17" s="1015"/>
      <c r="E17" s="1015"/>
      <c r="F17" s="1015"/>
      <c r="G17" s="1015"/>
    </row>
    <row r="18" spans="1:17" s="34" customFormat="1" ht="13.5" customHeight="1">
      <c r="A18" s="1015" t="s">
        <v>1200</v>
      </c>
      <c r="B18" s="1015"/>
      <c r="C18" s="1015"/>
      <c r="D18" s="1015"/>
      <c r="E18" s="1015"/>
      <c r="F18" s="1015"/>
      <c r="G18" s="1015"/>
    </row>
    <row r="19" spans="1:17" s="34" customFormat="1" ht="13.5" customHeight="1">
      <c r="A19" s="1015" t="s">
        <v>207</v>
      </c>
      <c r="B19" s="1015"/>
      <c r="C19" s="1015"/>
      <c r="D19" s="1015"/>
      <c r="E19" s="1015"/>
      <c r="F19" s="1015"/>
      <c r="G19" s="1015"/>
    </row>
    <row r="20" spans="1:17" s="34" customFormat="1" ht="26.85" customHeight="1"/>
    <row r="21" spans="1:17">
      <c r="B21" s="82"/>
      <c r="C21" s="82"/>
      <c r="D21" s="82"/>
      <c r="E21" s="82"/>
      <c r="F21" s="82"/>
      <c r="G21" s="82"/>
      <c r="H21" s="82"/>
      <c r="I21" s="82"/>
      <c r="J21" s="82"/>
      <c r="K21" s="82"/>
      <c r="L21" s="82"/>
      <c r="M21" s="82"/>
      <c r="N21" s="82"/>
      <c r="O21" s="82"/>
      <c r="P21" s="82"/>
      <c r="Q21" s="82"/>
    </row>
  </sheetData>
  <mergeCells count="4">
    <mergeCell ref="A1:I1"/>
    <mergeCell ref="A17:G17"/>
    <mergeCell ref="A18:G18"/>
    <mergeCell ref="A19:G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opLeftCell="D1" zoomScaleNormal="100" workbookViewId="0">
      <selection activeCell="M10" sqref="M10"/>
    </sheetView>
  </sheetViews>
  <sheetFormatPr defaultColWidth="9.140625" defaultRowHeight="15"/>
  <cols>
    <col min="1" max="15" width="14.5703125" style="16" bestFit="1" customWidth="1"/>
    <col min="16" max="16" width="4.5703125" style="16" bestFit="1" customWidth="1"/>
    <col min="17" max="16384" width="9.140625" style="16"/>
  </cols>
  <sheetData>
    <row r="1" spans="1:15" ht="14.25" customHeight="1">
      <c r="A1" s="1015" t="s">
        <v>274</v>
      </c>
      <c r="B1" s="1015"/>
      <c r="C1" s="1015"/>
    </row>
    <row r="2" spans="1:15" s="34" customFormat="1" ht="71.25" customHeight="1">
      <c r="A2" s="18" t="s">
        <v>275</v>
      </c>
      <c r="B2" s="18" t="s">
        <v>262</v>
      </c>
      <c r="C2" s="18" t="s">
        <v>158</v>
      </c>
      <c r="D2" s="18" t="s">
        <v>264</v>
      </c>
      <c r="E2" s="18" t="s">
        <v>265</v>
      </c>
      <c r="F2" s="18" t="s">
        <v>171</v>
      </c>
      <c r="G2" s="18" t="s">
        <v>276</v>
      </c>
      <c r="H2" s="18" t="s">
        <v>266</v>
      </c>
      <c r="I2" s="18" t="s">
        <v>267</v>
      </c>
      <c r="J2" s="18" t="s">
        <v>268</v>
      </c>
      <c r="K2" s="18" t="s">
        <v>277</v>
      </c>
      <c r="L2" s="18" t="s">
        <v>269</v>
      </c>
      <c r="M2" s="18" t="s">
        <v>278</v>
      </c>
      <c r="N2" s="18" t="s">
        <v>279</v>
      </c>
      <c r="O2" s="18" t="s">
        <v>280</v>
      </c>
    </row>
    <row r="3" spans="1:15" s="34" customFormat="1" ht="18" customHeight="1">
      <c r="A3" s="69" t="s">
        <v>92</v>
      </c>
      <c r="B3" s="83">
        <v>0</v>
      </c>
      <c r="C3" s="84">
        <v>0</v>
      </c>
      <c r="D3" s="84">
        <v>0</v>
      </c>
      <c r="E3" s="85">
        <v>0</v>
      </c>
      <c r="F3" s="84">
        <v>0</v>
      </c>
      <c r="G3" s="84">
        <v>0</v>
      </c>
      <c r="H3" s="85">
        <v>0</v>
      </c>
      <c r="I3" s="84">
        <v>0</v>
      </c>
      <c r="J3" s="85">
        <v>0</v>
      </c>
      <c r="K3" s="84">
        <v>0</v>
      </c>
      <c r="L3" s="83">
        <v>0</v>
      </c>
      <c r="M3" s="84">
        <v>0</v>
      </c>
      <c r="N3" s="84">
        <v>0</v>
      </c>
      <c r="O3" s="84">
        <v>0</v>
      </c>
    </row>
    <row r="4" spans="1:15" s="34" customFormat="1" ht="18" customHeight="1">
      <c r="A4" s="69" t="s">
        <v>93</v>
      </c>
      <c r="B4" s="83">
        <v>0</v>
      </c>
      <c r="C4" s="83">
        <v>0</v>
      </c>
      <c r="D4" s="83">
        <v>0</v>
      </c>
      <c r="E4" s="83">
        <v>0</v>
      </c>
      <c r="F4" s="83">
        <v>0</v>
      </c>
      <c r="G4" s="83">
        <v>0</v>
      </c>
      <c r="H4" s="83">
        <v>0</v>
      </c>
      <c r="I4" s="83">
        <v>0</v>
      </c>
      <c r="J4" s="83">
        <v>0</v>
      </c>
      <c r="K4" s="83">
        <v>0</v>
      </c>
      <c r="L4" s="83">
        <v>0</v>
      </c>
      <c r="M4" s="83">
        <v>0</v>
      </c>
      <c r="N4" s="83">
        <v>0</v>
      </c>
      <c r="O4" s="83">
        <v>0</v>
      </c>
    </row>
    <row r="5" spans="1:15" s="34" customFormat="1" ht="18" customHeight="1">
      <c r="A5" s="108" t="s">
        <v>94</v>
      </c>
      <c r="B5" s="83">
        <v>0</v>
      </c>
      <c r="C5" s="84">
        <v>0</v>
      </c>
      <c r="D5" s="84">
        <v>0</v>
      </c>
      <c r="E5" s="85">
        <v>0</v>
      </c>
      <c r="F5" s="84">
        <v>0</v>
      </c>
      <c r="G5" s="84">
        <v>0</v>
      </c>
      <c r="H5" s="85">
        <v>0</v>
      </c>
      <c r="I5" s="84">
        <v>0</v>
      </c>
      <c r="J5" s="85">
        <v>0</v>
      </c>
      <c r="K5" s="84">
        <v>0</v>
      </c>
      <c r="L5" s="83">
        <v>0</v>
      </c>
      <c r="M5" s="84">
        <v>0</v>
      </c>
      <c r="N5" s="84">
        <v>0</v>
      </c>
      <c r="O5" s="84">
        <v>0</v>
      </c>
    </row>
    <row r="6" spans="1:15" s="34" customFormat="1" ht="18" customHeight="1">
      <c r="A6" s="108" t="s">
        <v>95</v>
      </c>
      <c r="B6" s="83">
        <v>0</v>
      </c>
      <c r="C6" s="84">
        <v>0</v>
      </c>
      <c r="D6" s="84">
        <v>0</v>
      </c>
      <c r="E6" s="85">
        <v>0</v>
      </c>
      <c r="F6" s="84">
        <v>0</v>
      </c>
      <c r="G6" s="84">
        <v>0</v>
      </c>
      <c r="H6" s="85">
        <v>0</v>
      </c>
      <c r="I6" s="84">
        <v>0</v>
      </c>
      <c r="J6" s="85">
        <v>0</v>
      </c>
      <c r="K6" s="84">
        <v>0</v>
      </c>
      <c r="L6" s="83">
        <v>0</v>
      </c>
      <c r="M6" s="84">
        <v>0</v>
      </c>
      <c r="N6" s="84">
        <v>0</v>
      </c>
      <c r="O6" s="84">
        <v>0</v>
      </c>
    </row>
    <row r="7" spans="1:15" s="34" customFormat="1" ht="18" customHeight="1">
      <c r="A7" s="108" t="s">
        <v>96</v>
      </c>
      <c r="B7" s="83">
        <v>0</v>
      </c>
      <c r="C7" s="84">
        <v>0</v>
      </c>
      <c r="D7" s="84">
        <v>0</v>
      </c>
      <c r="E7" s="85">
        <v>0</v>
      </c>
      <c r="F7" s="84">
        <v>0</v>
      </c>
      <c r="G7" s="84">
        <v>0</v>
      </c>
      <c r="H7" s="85">
        <v>0</v>
      </c>
      <c r="I7" s="84">
        <v>0</v>
      </c>
      <c r="J7" s="85">
        <v>0</v>
      </c>
      <c r="K7" s="84">
        <v>0</v>
      </c>
      <c r="L7" s="83">
        <v>0</v>
      </c>
      <c r="M7" s="84">
        <v>0</v>
      </c>
      <c r="N7" s="84">
        <v>0</v>
      </c>
      <c r="O7" s="84">
        <v>0</v>
      </c>
    </row>
    <row r="8" spans="1:15" s="34" customFormat="1" ht="18" customHeight="1">
      <c r="A8" s="108" t="s">
        <v>97</v>
      </c>
      <c r="B8" s="83">
        <v>0</v>
      </c>
      <c r="C8" s="84">
        <v>0</v>
      </c>
      <c r="D8" s="84">
        <v>0</v>
      </c>
      <c r="E8" s="85">
        <v>0</v>
      </c>
      <c r="F8" s="84">
        <v>0</v>
      </c>
      <c r="G8" s="84">
        <v>0</v>
      </c>
      <c r="H8" s="85">
        <v>0</v>
      </c>
      <c r="I8" s="84">
        <v>0</v>
      </c>
      <c r="J8" s="85">
        <v>0</v>
      </c>
      <c r="K8" s="84">
        <v>0</v>
      </c>
      <c r="L8" s="83">
        <v>0</v>
      </c>
      <c r="M8" s="84">
        <v>0</v>
      </c>
      <c r="N8" s="84">
        <v>0</v>
      </c>
      <c r="O8" s="84">
        <v>0</v>
      </c>
    </row>
    <row r="9" spans="1:15" s="34" customFormat="1" ht="18" customHeight="1">
      <c r="A9" s="108" t="s">
        <v>98</v>
      </c>
      <c r="B9" s="83">
        <v>0</v>
      </c>
      <c r="C9" s="84">
        <v>0</v>
      </c>
      <c r="D9" s="84">
        <v>0</v>
      </c>
      <c r="E9" s="85">
        <v>0</v>
      </c>
      <c r="F9" s="84">
        <v>0</v>
      </c>
      <c r="G9" s="84">
        <v>0</v>
      </c>
      <c r="H9" s="85">
        <v>0</v>
      </c>
      <c r="I9" s="84">
        <v>0</v>
      </c>
      <c r="J9" s="85">
        <v>0</v>
      </c>
      <c r="K9" s="84">
        <v>0</v>
      </c>
      <c r="L9" s="83">
        <v>0</v>
      </c>
      <c r="M9" s="84">
        <v>0</v>
      </c>
      <c r="N9" s="84">
        <v>0</v>
      </c>
      <c r="O9" s="84">
        <v>0</v>
      </c>
    </row>
    <row r="10" spans="1:15" s="34" customFormat="1" ht="18" customHeight="1">
      <c r="A10" s="108" t="s">
        <v>99</v>
      </c>
      <c r="B10" s="83">
        <v>0</v>
      </c>
      <c r="C10" s="84">
        <v>0</v>
      </c>
      <c r="D10" s="84">
        <v>0</v>
      </c>
      <c r="E10" s="85">
        <v>0</v>
      </c>
      <c r="F10" s="84">
        <v>0</v>
      </c>
      <c r="G10" s="84">
        <v>0</v>
      </c>
      <c r="H10" s="85">
        <v>0</v>
      </c>
      <c r="I10" s="84">
        <v>0</v>
      </c>
      <c r="J10" s="85">
        <v>0</v>
      </c>
      <c r="K10" s="84">
        <v>0</v>
      </c>
      <c r="L10" s="83">
        <v>0</v>
      </c>
      <c r="M10" s="84">
        <v>0</v>
      </c>
      <c r="N10" s="84">
        <v>0</v>
      </c>
      <c r="O10" s="84">
        <v>0</v>
      </c>
    </row>
    <row r="11" spans="1:15" s="34" customFormat="1" ht="18" customHeight="1">
      <c r="A11" s="108" t="s">
        <v>765</v>
      </c>
      <c r="B11" s="220">
        <v>0</v>
      </c>
      <c r="C11" s="221">
        <v>0</v>
      </c>
      <c r="D11" s="221">
        <v>0</v>
      </c>
      <c r="E11" s="222">
        <v>0</v>
      </c>
      <c r="F11" s="221">
        <v>0</v>
      </c>
      <c r="G11" s="221">
        <v>0</v>
      </c>
      <c r="H11" s="222">
        <v>0</v>
      </c>
      <c r="I11" s="221">
        <v>0</v>
      </c>
      <c r="J11" s="222">
        <v>0</v>
      </c>
      <c r="K11" s="221">
        <v>0</v>
      </c>
      <c r="L11" s="220">
        <v>0</v>
      </c>
      <c r="M11" s="221">
        <v>0</v>
      </c>
      <c r="N11" s="221">
        <v>0</v>
      </c>
      <c r="O11" s="221">
        <v>0</v>
      </c>
    </row>
    <row r="12" spans="1:15" s="34" customFormat="1" ht="18" customHeight="1">
      <c r="A12" s="189" t="s">
        <v>802</v>
      </c>
      <c r="B12" s="418">
        <v>0</v>
      </c>
      <c r="C12" s="419">
        <v>0</v>
      </c>
      <c r="D12" s="419">
        <v>0</v>
      </c>
      <c r="E12" s="420">
        <v>0</v>
      </c>
      <c r="F12" s="221">
        <v>0</v>
      </c>
      <c r="G12" s="221">
        <v>0</v>
      </c>
      <c r="H12" s="222">
        <v>0</v>
      </c>
      <c r="I12" s="221">
        <v>0</v>
      </c>
      <c r="J12" s="222">
        <v>0</v>
      </c>
      <c r="K12" s="221">
        <v>0</v>
      </c>
      <c r="L12" s="220">
        <v>0</v>
      </c>
      <c r="M12" s="221">
        <v>0</v>
      </c>
      <c r="N12" s="221">
        <v>0</v>
      </c>
      <c r="O12" s="221">
        <v>0</v>
      </c>
    </row>
    <row r="13" spans="1:15" s="34" customFormat="1" ht="18" customHeight="1">
      <c r="A13" s="189" t="s">
        <v>901</v>
      </c>
      <c r="B13" s="486">
        <v>0</v>
      </c>
      <c r="C13" s="487">
        <v>0</v>
      </c>
      <c r="D13" s="487">
        <v>0</v>
      </c>
      <c r="E13" s="488">
        <v>0</v>
      </c>
      <c r="F13" s="489">
        <v>0</v>
      </c>
      <c r="G13" s="419">
        <v>0</v>
      </c>
      <c r="H13" s="420">
        <v>0</v>
      </c>
      <c r="I13" s="419">
        <v>0</v>
      </c>
      <c r="J13" s="420">
        <v>0</v>
      </c>
      <c r="K13" s="419">
        <v>0</v>
      </c>
      <c r="L13" s="418">
        <v>0</v>
      </c>
      <c r="M13" s="419">
        <v>0</v>
      </c>
      <c r="N13" s="419">
        <v>0</v>
      </c>
      <c r="O13" s="419">
        <v>0</v>
      </c>
    </row>
    <row r="14" spans="1:15" s="34" customFormat="1" ht="18" customHeight="1">
      <c r="A14" s="108" t="s">
        <v>915</v>
      </c>
      <c r="B14" s="421">
        <v>0</v>
      </c>
      <c r="C14" s="422">
        <v>0</v>
      </c>
      <c r="D14" s="422">
        <v>0</v>
      </c>
      <c r="E14" s="423">
        <v>0</v>
      </c>
      <c r="F14" s="492">
        <v>0</v>
      </c>
      <c r="G14" s="493">
        <v>0</v>
      </c>
      <c r="H14" s="494">
        <v>0</v>
      </c>
      <c r="I14" s="493">
        <v>0</v>
      </c>
      <c r="J14" s="494">
        <v>0</v>
      </c>
      <c r="K14" s="493">
        <v>0</v>
      </c>
      <c r="L14" s="495">
        <v>0</v>
      </c>
      <c r="M14" s="493">
        <v>0</v>
      </c>
      <c r="N14" s="493">
        <v>0</v>
      </c>
      <c r="O14" s="496">
        <v>0</v>
      </c>
    </row>
    <row r="15" spans="1:15" s="34" customFormat="1" ht="18" customHeight="1">
      <c r="A15" s="108" t="s">
        <v>1134</v>
      </c>
      <c r="B15" s="421">
        <v>0</v>
      </c>
      <c r="C15" s="421">
        <v>0</v>
      </c>
      <c r="D15" s="421">
        <v>0</v>
      </c>
      <c r="E15" s="421">
        <v>0</v>
      </c>
      <c r="F15" s="421">
        <v>0</v>
      </c>
      <c r="G15" s="421">
        <v>0</v>
      </c>
      <c r="H15" s="421">
        <v>0</v>
      </c>
      <c r="I15" s="421">
        <v>0</v>
      </c>
      <c r="J15" s="421">
        <v>0</v>
      </c>
      <c r="K15" s="421">
        <v>0</v>
      </c>
      <c r="L15" s="421">
        <v>0</v>
      </c>
      <c r="M15" s="421">
        <v>0</v>
      </c>
      <c r="N15" s="421">
        <v>0</v>
      </c>
      <c r="O15" s="421">
        <v>0</v>
      </c>
    </row>
    <row r="16" spans="1:15" s="34" customFormat="1" ht="18" customHeight="1">
      <c r="A16" s="108" t="s">
        <v>1195</v>
      </c>
      <c r="B16" s="421">
        <v>0</v>
      </c>
      <c r="C16" s="421">
        <v>0</v>
      </c>
      <c r="D16" s="421">
        <v>0</v>
      </c>
      <c r="E16" s="421">
        <v>0</v>
      </c>
      <c r="F16" s="421">
        <v>0</v>
      </c>
      <c r="G16" s="421">
        <v>0</v>
      </c>
      <c r="H16" s="421">
        <v>0</v>
      </c>
      <c r="I16" s="421">
        <v>0</v>
      </c>
      <c r="J16" s="421">
        <v>0</v>
      </c>
      <c r="K16" s="421">
        <v>0</v>
      </c>
      <c r="L16" s="421">
        <v>0</v>
      </c>
      <c r="M16" s="421">
        <v>0</v>
      </c>
      <c r="N16" s="421">
        <v>0</v>
      </c>
      <c r="O16" s="421">
        <v>0</v>
      </c>
    </row>
    <row r="17" spans="1:15" s="34" customFormat="1" ht="17.25" customHeight="1">
      <c r="A17" s="1154" t="s">
        <v>1200</v>
      </c>
      <c r="B17" s="1154"/>
      <c r="C17" s="1154"/>
      <c r="D17" s="1154"/>
      <c r="E17" s="1154"/>
      <c r="F17" s="1154"/>
      <c r="G17" s="1154"/>
      <c r="H17" s="1154"/>
      <c r="I17" s="1154"/>
      <c r="J17" s="1154"/>
      <c r="K17" s="1154"/>
      <c r="L17" s="1154"/>
      <c r="M17" s="1154"/>
      <c r="N17" s="1154"/>
      <c r="O17" s="1154"/>
    </row>
    <row r="18" spans="1:15" s="34" customFormat="1" ht="28.35" customHeight="1">
      <c r="A18" s="1154" t="s">
        <v>208</v>
      </c>
      <c r="B18" s="1154"/>
      <c r="C18" s="1154"/>
      <c r="D18" s="1154"/>
      <c r="E18" s="1154"/>
      <c r="F18" s="1154"/>
      <c r="G18" s="1154"/>
      <c r="H18" s="1154"/>
      <c r="I18" s="1154"/>
      <c r="J18" s="1154"/>
      <c r="K18" s="1154"/>
      <c r="L18" s="1154"/>
      <c r="M18" s="1154"/>
      <c r="N18" s="1154"/>
      <c r="O18" s="1154"/>
    </row>
    <row r="19" spans="1:15">
      <c r="A19" s="34"/>
      <c r="B19" s="34"/>
      <c r="C19" s="34"/>
      <c r="D19" s="34"/>
      <c r="E19" s="34"/>
      <c r="F19" s="34"/>
      <c r="G19" s="34"/>
      <c r="H19" s="34"/>
      <c r="I19" s="34"/>
      <c r="J19" s="34"/>
      <c r="K19" s="34"/>
      <c r="L19" s="34"/>
      <c r="M19" s="34"/>
      <c r="N19" s="34"/>
      <c r="O19" s="34"/>
    </row>
  </sheetData>
  <mergeCells count="3">
    <mergeCell ref="A1:C1"/>
    <mergeCell ref="A17:O17"/>
    <mergeCell ref="A18:O18"/>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opLeftCell="E1" zoomScaleNormal="100" workbookViewId="0">
      <selection activeCell="I25" sqref="I25"/>
    </sheetView>
  </sheetViews>
  <sheetFormatPr defaultColWidth="9.140625" defaultRowHeight="15"/>
  <cols>
    <col min="1" max="1" width="14.5703125" style="16" bestFit="1" customWidth="1"/>
    <col min="2" max="2" width="9.42578125" style="16" bestFit="1" customWidth="1"/>
    <col min="3" max="3" width="10.42578125" style="16" bestFit="1" customWidth="1"/>
    <col min="4" max="4" width="9.5703125" style="16" bestFit="1" customWidth="1"/>
    <col min="5" max="5" width="10.42578125" style="16" bestFit="1" customWidth="1"/>
    <col min="6" max="6" width="9.5703125" style="16" bestFit="1" customWidth="1"/>
    <col min="7" max="7" width="12.5703125" style="16" bestFit="1" customWidth="1"/>
    <col min="8" max="8" width="11.5703125" style="16" bestFit="1" customWidth="1"/>
    <col min="9" max="9" width="12.5703125" style="16" bestFit="1" customWidth="1"/>
    <col min="10" max="10" width="11.42578125" style="16" customWidth="1"/>
    <col min="11" max="11" width="10.42578125" style="16" bestFit="1" customWidth="1"/>
    <col min="12" max="12" width="10" style="16" bestFit="1" customWidth="1"/>
    <col min="13" max="13" width="9.42578125" style="16" bestFit="1" customWidth="1"/>
    <col min="14" max="14" width="10.42578125" style="16" bestFit="1" customWidth="1"/>
    <col min="15" max="15" width="11.85546875" style="16" bestFit="1" customWidth="1"/>
    <col min="16" max="16" width="12.85546875" style="16" customWidth="1"/>
    <col min="17" max="17" width="10.85546875" style="16" customWidth="1"/>
    <col min="18" max="18" width="14.5703125" style="16" customWidth="1"/>
    <col min="19" max="16384" width="9.140625" style="16"/>
  </cols>
  <sheetData>
    <row r="1" spans="1:18" ht="18" customHeight="1">
      <c r="A1" s="1015" t="s">
        <v>20</v>
      </c>
      <c r="B1" s="1015"/>
      <c r="C1" s="1015"/>
      <c r="D1" s="1015"/>
      <c r="E1" s="1015"/>
      <c r="F1" s="1015"/>
      <c r="G1" s="1015"/>
      <c r="H1" s="1015"/>
      <c r="I1" s="1015"/>
      <c r="J1" s="1015"/>
      <c r="K1" s="1015"/>
      <c r="L1" s="1015"/>
      <c r="M1" s="1015"/>
      <c r="N1" s="1015"/>
      <c r="O1" s="1015"/>
      <c r="P1" s="1015"/>
      <c r="Q1" s="1015"/>
      <c r="R1" s="1015"/>
    </row>
    <row r="2" spans="1:18" s="34" customFormat="1" ht="25.5" customHeight="1">
      <c r="A2" s="1047" t="s">
        <v>281</v>
      </c>
      <c r="B2" s="1047" t="s">
        <v>156</v>
      </c>
      <c r="C2" s="1096" t="s">
        <v>282</v>
      </c>
      <c r="D2" s="1097"/>
      <c r="E2" s="1096" t="s">
        <v>283</v>
      </c>
      <c r="F2" s="1097"/>
      <c r="G2" s="1093" t="s">
        <v>284</v>
      </c>
      <c r="H2" s="1100"/>
      <c r="I2" s="1100"/>
      <c r="J2" s="1100"/>
      <c r="K2" s="1093" t="s">
        <v>285</v>
      </c>
      <c r="L2" s="1100"/>
      <c r="M2" s="1100"/>
      <c r="N2" s="1094"/>
      <c r="O2" s="1096" t="s">
        <v>87</v>
      </c>
      <c r="P2" s="1156"/>
      <c r="Q2" s="1023" t="s">
        <v>509</v>
      </c>
      <c r="R2" s="1023"/>
    </row>
    <row r="3" spans="1:18" s="34" customFormat="1" ht="13.5" customHeight="1">
      <c r="A3" s="1155"/>
      <c r="B3" s="1155"/>
      <c r="C3" s="1098"/>
      <c r="D3" s="1099"/>
      <c r="E3" s="1098"/>
      <c r="F3" s="1099"/>
      <c r="G3" s="1093" t="s">
        <v>287</v>
      </c>
      <c r="H3" s="1094"/>
      <c r="I3" s="1093" t="s">
        <v>288</v>
      </c>
      <c r="J3" s="1100"/>
      <c r="K3" s="1093" t="s">
        <v>287</v>
      </c>
      <c r="L3" s="1094"/>
      <c r="M3" s="1093" t="s">
        <v>288</v>
      </c>
      <c r="N3" s="1094"/>
      <c r="O3" s="1098"/>
      <c r="P3" s="1157"/>
      <c r="Q3" s="1023"/>
      <c r="R3" s="1023"/>
    </row>
    <row r="4" spans="1:18" s="34" customFormat="1" ht="39" customHeight="1">
      <c r="A4" s="1048"/>
      <c r="B4" s="1048"/>
      <c r="C4" s="68" t="s">
        <v>289</v>
      </c>
      <c r="D4" s="68" t="s">
        <v>508</v>
      </c>
      <c r="E4" s="68" t="s">
        <v>289</v>
      </c>
      <c r="F4" s="68" t="s">
        <v>508</v>
      </c>
      <c r="G4" s="68" t="s">
        <v>289</v>
      </c>
      <c r="H4" s="68" t="s">
        <v>508</v>
      </c>
      <c r="I4" s="68" t="s">
        <v>289</v>
      </c>
      <c r="J4" s="68" t="s">
        <v>508</v>
      </c>
      <c r="K4" s="68" t="s">
        <v>289</v>
      </c>
      <c r="L4" s="68" t="s">
        <v>508</v>
      </c>
      <c r="M4" s="68" t="s">
        <v>289</v>
      </c>
      <c r="N4" s="68" t="s">
        <v>508</v>
      </c>
      <c r="O4" s="68" t="s">
        <v>289</v>
      </c>
      <c r="P4" s="86" t="s">
        <v>508</v>
      </c>
      <c r="Q4" s="88" t="s">
        <v>289</v>
      </c>
      <c r="R4" s="88" t="s">
        <v>508</v>
      </c>
    </row>
    <row r="5" spans="1:18" s="41" customFormat="1" ht="15" customHeight="1">
      <c r="A5" s="23" t="s">
        <v>92</v>
      </c>
      <c r="B5" s="26">
        <v>249</v>
      </c>
      <c r="C5" s="25">
        <v>53629</v>
      </c>
      <c r="D5" s="25">
        <v>5010.2473488750002</v>
      </c>
      <c r="E5" s="25">
        <v>0</v>
      </c>
      <c r="F5" s="25">
        <v>0</v>
      </c>
      <c r="G5" s="57">
        <v>202422872</v>
      </c>
      <c r="H5" s="57">
        <v>22812071.500558998</v>
      </c>
      <c r="I5" s="57">
        <v>135684457</v>
      </c>
      <c r="J5" s="87">
        <v>12243087.269616</v>
      </c>
      <c r="K5" s="25">
        <v>0</v>
      </c>
      <c r="L5" s="25">
        <v>7.7149999999999996E-2</v>
      </c>
      <c r="M5" s="25">
        <v>0</v>
      </c>
      <c r="N5" s="25">
        <v>0</v>
      </c>
      <c r="O5" s="57">
        <v>338160958</v>
      </c>
      <c r="P5" s="87">
        <v>35060169.007523999</v>
      </c>
      <c r="Q5" s="50">
        <v>1895</v>
      </c>
      <c r="R5" s="50">
        <v>218.48</v>
      </c>
    </row>
    <row r="6" spans="1:18" s="41" customFormat="1" ht="15" customHeight="1">
      <c r="A6" s="23" t="s">
        <v>93</v>
      </c>
      <c r="B6" s="26">
        <v>248</v>
      </c>
      <c r="C6" s="25">
        <v>4454</v>
      </c>
      <c r="D6" s="25">
        <v>493.58423037500006</v>
      </c>
      <c r="E6" s="25">
        <v>0</v>
      </c>
      <c r="F6" s="25">
        <v>0</v>
      </c>
      <c r="G6" s="57">
        <v>516462443</v>
      </c>
      <c r="H6" s="57">
        <v>52641382.366997242</v>
      </c>
      <c r="I6" s="57">
        <v>154054127</v>
      </c>
      <c r="J6" s="87">
        <v>13436451.878303623</v>
      </c>
      <c r="K6" s="25">
        <v>0</v>
      </c>
      <c r="L6" s="25">
        <v>0</v>
      </c>
      <c r="M6" s="25">
        <v>0</v>
      </c>
      <c r="N6" s="25">
        <v>0</v>
      </c>
      <c r="O6" s="87">
        <v>670521024</v>
      </c>
      <c r="P6" s="87">
        <v>66078327.829531245</v>
      </c>
      <c r="Q6" s="50">
        <v>1888</v>
      </c>
      <c r="R6" s="50">
        <v>172.7445424</v>
      </c>
    </row>
    <row r="7" spans="1:18" s="34" customFormat="1" ht="15" customHeight="1">
      <c r="A7" s="19">
        <v>44290</v>
      </c>
      <c r="B7" s="22">
        <v>19</v>
      </c>
      <c r="C7" s="21">
        <v>1480</v>
      </c>
      <c r="D7" s="21">
        <v>170.127922875</v>
      </c>
      <c r="E7" s="21">
        <v>0</v>
      </c>
      <c r="F7" s="21">
        <v>0</v>
      </c>
      <c r="G7" s="58">
        <v>46788322</v>
      </c>
      <c r="H7" s="37">
        <v>5768683.2979706246</v>
      </c>
      <c r="I7" s="37">
        <v>2487683</v>
      </c>
      <c r="J7" s="45">
        <v>269158.78668487503</v>
      </c>
      <c r="K7" s="21">
        <v>0</v>
      </c>
      <c r="L7" s="21">
        <v>0</v>
      </c>
      <c r="M7" s="21">
        <v>0</v>
      </c>
      <c r="N7" s="21">
        <v>0</v>
      </c>
      <c r="O7" s="58">
        <v>49277485</v>
      </c>
      <c r="P7" s="45">
        <v>6038012.2125783749</v>
      </c>
      <c r="Q7" s="51">
        <v>2564</v>
      </c>
      <c r="R7" s="51">
        <v>294.64994430000002</v>
      </c>
    </row>
    <row r="8" spans="1:18" s="34" customFormat="1" ht="15" customHeight="1">
      <c r="A8" s="19">
        <v>44320</v>
      </c>
      <c r="B8" s="22">
        <v>20</v>
      </c>
      <c r="C8" s="21">
        <v>1646</v>
      </c>
      <c r="D8" s="21">
        <v>193.4356545</v>
      </c>
      <c r="E8" s="21">
        <v>0</v>
      </c>
      <c r="F8" s="21">
        <v>0</v>
      </c>
      <c r="G8" s="58">
        <v>36540390</v>
      </c>
      <c r="H8" s="37">
        <v>4519810.5691623753</v>
      </c>
      <c r="I8" s="58">
        <v>18468965</v>
      </c>
      <c r="J8" s="45">
        <v>1959639.83481525</v>
      </c>
      <c r="K8" s="21">
        <v>0</v>
      </c>
      <c r="L8" s="21">
        <v>0</v>
      </c>
      <c r="M8" s="21">
        <v>0</v>
      </c>
      <c r="N8" s="21">
        <v>0</v>
      </c>
      <c r="O8" s="58">
        <v>55011001</v>
      </c>
      <c r="P8" s="45">
        <v>6479643.8396321246</v>
      </c>
      <c r="Q8" s="51">
        <v>533</v>
      </c>
      <c r="R8" s="51">
        <v>65.243797125</v>
      </c>
    </row>
    <row r="9" spans="1:18" s="34" customFormat="1" ht="15" customHeight="1">
      <c r="A9" s="19">
        <v>44351</v>
      </c>
      <c r="B9" s="22">
        <v>22</v>
      </c>
      <c r="C9" s="21">
        <v>607</v>
      </c>
      <c r="D9" s="21">
        <v>67.46208</v>
      </c>
      <c r="E9" s="21">
        <v>0</v>
      </c>
      <c r="F9" s="21">
        <v>0</v>
      </c>
      <c r="G9" s="58">
        <v>34385705</v>
      </c>
      <c r="H9" s="37">
        <v>4230952.2822949998</v>
      </c>
      <c r="I9" s="58">
        <v>24583688</v>
      </c>
      <c r="J9" s="45">
        <v>2440367.09916675</v>
      </c>
      <c r="K9" s="21">
        <v>0</v>
      </c>
      <c r="L9" s="21">
        <v>0</v>
      </c>
      <c r="M9" s="21">
        <v>0</v>
      </c>
      <c r="N9" s="21">
        <v>0</v>
      </c>
      <c r="O9" s="58">
        <v>58970000</v>
      </c>
      <c r="P9" s="45">
        <v>6671386.8435417498</v>
      </c>
      <c r="Q9" s="51">
        <v>1339</v>
      </c>
      <c r="R9" s="51">
        <v>110.49823005</v>
      </c>
    </row>
    <row r="10" spans="1:18" s="34" customFormat="1" ht="15" customHeight="1">
      <c r="A10" s="19">
        <v>44381</v>
      </c>
      <c r="B10" s="22">
        <v>21</v>
      </c>
      <c r="C10" s="21">
        <v>297</v>
      </c>
      <c r="D10" s="21">
        <v>24.555471499999999</v>
      </c>
      <c r="E10" s="21">
        <v>0</v>
      </c>
      <c r="F10" s="21">
        <v>0</v>
      </c>
      <c r="G10" s="58">
        <v>53614041</v>
      </c>
      <c r="H10" s="37">
        <v>4652732.3695425</v>
      </c>
      <c r="I10" s="58">
        <v>22184584</v>
      </c>
      <c r="J10" s="45">
        <v>1707079.4207235</v>
      </c>
      <c r="K10" s="21">
        <v>0</v>
      </c>
      <c r="L10" s="21">
        <v>0</v>
      </c>
      <c r="M10" s="21">
        <v>0</v>
      </c>
      <c r="N10" s="21">
        <v>0</v>
      </c>
      <c r="O10" s="58">
        <v>75798922</v>
      </c>
      <c r="P10" s="45">
        <v>6359836.3457375001</v>
      </c>
      <c r="Q10" s="51">
        <v>75</v>
      </c>
      <c r="R10" s="51">
        <v>6.2</v>
      </c>
    </row>
    <row r="11" spans="1:18" s="34" customFormat="1" ht="15" customHeight="1">
      <c r="A11" s="19">
        <v>44412</v>
      </c>
      <c r="B11" s="22">
        <v>21</v>
      </c>
      <c r="C11" s="21">
        <v>123</v>
      </c>
      <c r="D11" s="21">
        <v>10.608222749999999</v>
      </c>
      <c r="E11" s="21">
        <v>0</v>
      </c>
      <c r="F11" s="21">
        <v>0</v>
      </c>
      <c r="G11" s="58">
        <v>51549485</v>
      </c>
      <c r="H11" s="37">
        <v>4648552.7267572498</v>
      </c>
      <c r="I11" s="58">
        <v>22021990</v>
      </c>
      <c r="J11" s="45">
        <v>1722358.6070185001</v>
      </c>
      <c r="K11" s="21">
        <v>0</v>
      </c>
      <c r="L11" s="21">
        <v>0</v>
      </c>
      <c r="M11" s="21">
        <v>0</v>
      </c>
      <c r="N11" s="21">
        <v>0</v>
      </c>
      <c r="O11" s="58">
        <v>73571598</v>
      </c>
      <c r="P11" s="45">
        <v>6370921.9419985004</v>
      </c>
      <c r="Q11" s="51">
        <v>599</v>
      </c>
      <c r="R11" s="51">
        <v>53.88</v>
      </c>
    </row>
    <row r="12" spans="1:18" s="34" customFormat="1" ht="15" customHeight="1">
      <c r="A12" s="19">
        <v>44443</v>
      </c>
      <c r="B12" s="22">
        <v>21</v>
      </c>
      <c r="C12" s="21">
        <v>5</v>
      </c>
      <c r="D12" s="21">
        <v>0.45052275000000003</v>
      </c>
      <c r="E12" s="22">
        <v>0</v>
      </c>
      <c r="F12" s="21">
        <v>0</v>
      </c>
      <c r="G12" s="21">
        <v>20577843</v>
      </c>
      <c r="H12" s="37">
        <v>1970623.3208709999</v>
      </c>
      <c r="I12" s="21">
        <v>17774316</v>
      </c>
      <c r="J12" s="21">
        <v>1440111.5252012501</v>
      </c>
      <c r="K12" s="22">
        <v>0</v>
      </c>
      <c r="L12" s="21">
        <v>0</v>
      </c>
      <c r="M12" s="21">
        <v>0</v>
      </c>
      <c r="N12" s="22">
        <v>0</v>
      </c>
      <c r="O12" s="21">
        <v>38352164</v>
      </c>
      <c r="P12" s="21">
        <v>3410735.2965950002</v>
      </c>
      <c r="Q12" s="22">
        <v>699</v>
      </c>
      <c r="R12" s="21">
        <v>64.88</v>
      </c>
    </row>
    <row r="13" spans="1:18" s="34" customFormat="1" ht="15" customHeight="1">
      <c r="A13" s="170">
        <v>44473</v>
      </c>
      <c r="B13" s="106">
        <v>20</v>
      </c>
      <c r="C13" s="104">
        <v>24</v>
      </c>
      <c r="D13" s="104">
        <v>2.2862914999999999</v>
      </c>
      <c r="E13" s="106">
        <v>0</v>
      </c>
      <c r="F13" s="104">
        <v>0</v>
      </c>
      <c r="G13" s="104">
        <v>31428978</v>
      </c>
      <c r="H13" s="105">
        <v>3115745.9821275002</v>
      </c>
      <c r="I13" s="104">
        <v>17587235</v>
      </c>
      <c r="J13" s="104">
        <v>1485939.6444325</v>
      </c>
      <c r="K13" s="106">
        <v>0</v>
      </c>
      <c r="L13" s="104">
        <v>0</v>
      </c>
      <c r="M13" s="104">
        <v>0</v>
      </c>
      <c r="N13" s="106">
        <v>0</v>
      </c>
      <c r="O13" s="104">
        <v>49016237</v>
      </c>
      <c r="P13" s="104">
        <v>4601687.9128515003</v>
      </c>
      <c r="Q13" s="106">
        <v>851</v>
      </c>
      <c r="R13" s="104">
        <v>79.615602850000002</v>
      </c>
    </row>
    <row r="14" spans="1:18" s="34" customFormat="1" ht="15" customHeight="1">
      <c r="A14" s="108">
        <v>44504</v>
      </c>
      <c r="B14" s="109">
        <v>20</v>
      </c>
      <c r="C14" s="51">
        <v>48</v>
      </c>
      <c r="D14" s="218">
        <v>4.4264405</v>
      </c>
      <c r="E14" s="51">
        <v>0</v>
      </c>
      <c r="F14" s="51">
        <v>0</v>
      </c>
      <c r="G14" s="110">
        <v>46623270</v>
      </c>
      <c r="H14" s="52">
        <v>4652734.6899067499</v>
      </c>
      <c r="I14" s="52">
        <v>5079766</v>
      </c>
      <c r="J14" s="52">
        <v>441432.52950624999</v>
      </c>
      <c r="K14" s="51">
        <v>0</v>
      </c>
      <c r="L14" s="51">
        <v>0</v>
      </c>
      <c r="M14" s="51">
        <v>0</v>
      </c>
      <c r="N14" s="51">
        <v>0</v>
      </c>
      <c r="O14" s="110">
        <v>51703084</v>
      </c>
      <c r="P14" s="52">
        <v>5094171.6458534999</v>
      </c>
      <c r="Q14" s="51">
        <v>857</v>
      </c>
      <c r="R14" s="51">
        <v>76.60084535</v>
      </c>
    </row>
    <row r="15" spans="1:18" s="34" customFormat="1" ht="15" customHeight="1">
      <c r="A15" s="108">
        <v>44534</v>
      </c>
      <c r="B15" s="109">
        <v>23</v>
      </c>
      <c r="C15" s="51">
        <v>54</v>
      </c>
      <c r="D15" s="218">
        <v>4.8575559999999998</v>
      </c>
      <c r="E15" s="51">
        <v>0</v>
      </c>
      <c r="F15" s="51">
        <v>0</v>
      </c>
      <c r="G15" s="110">
        <v>58753452</v>
      </c>
      <c r="H15" s="52">
        <v>5766763.3173474995</v>
      </c>
      <c r="I15" s="52">
        <v>1860404</v>
      </c>
      <c r="J15" s="52">
        <v>155812.86512875001</v>
      </c>
      <c r="K15" s="51">
        <v>0</v>
      </c>
      <c r="L15" s="51">
        <v>0</v>
      </c>
      <c r="M15" s="51">
        <v>0</v>
      </c>
      <c r="N15" s="51">
        <v>0</v>
      </c>
      <c r="O15" s="110">
        <v>60613910</v>
      </c>
      <c r="P15" s="52">
        <v>5922581.0400322499</v>
      </c>
      <c r="Q15" s="51">
        <v>471</v>
      </c>
      <c r="R15" s="51">
        <v>42.483140249999998</v>
      </c>
    </row>
    <row r="16" spans="1:18" s="34" customFormat="1" ht="15" customHeight="1">
      <c r="A16" s="108">
        <v>44565</v>
      </c>
      <c r="B16" s="109">
        <v>20</v>
      </c>
      <c r="C16" s="51">
        <v>64</v>
      </c>
      <c r="D16" s="218">
        <v>5.9248252499999996</v>
      </c>
      <c r="E16" s="51">
        <v>0</v>
      </c>
      <c r="F16" s="51">
        <v>0</v>
      </c>
      <c r="G16" s="110">
        <v>39647164</v>
      </c>
      <c r="H16" s="52">
        <v>3920262.8036662498</v>
      </c>
      <c r="I16" s="52">
        <v>13827081</v>
      </c>
      <c r="J16" s="52">
        <v>1144295.7229790001</v>
      </c>
      <c r="K16" s="51">
        <v>0</v>
      </c>
      <c r="L16" s="51">
        <v>0</v>
      </c>
      <c r="M16" s="51">
        <v>0</v>
      </c>
      <c r="N16" s="51">
        <v>0</v>
      </c>
      <c r="O16" s="110">
        <v>53474309</v>
      </c>
      <c r="P16" s="52">
        <v>5064564.4514704999</v>
      </c>
      <c r="Q16" s="51">
        <v>232</v>
      </c>
      <c r="R16" s="51">
        <v>20.790331999999999</v>
      </c>
    </row>
    <row r="17" spans="1:18" s="34" customFormat="1" ht="15" customHeight="1">
      <c r="A17" s="108">
        <v>44596</v>
      </c>
      <c r="B17" s="109">
        <v>20</v>
      </c>
      <c r="C17" s="51">
        <v>59</v>
      </c>
      <c r="D17" s="218">
        <v>5.3177174999999997</v>
      </c>
      <c r="E17" s="51">
        <v>0</v>
      </c>
      <c r="F17" s="51">
        <v>0</v>
      </c>
      <c r="G17" s="110">
        <v>46520931</v>
      </c>
      <c r="H17" s="52">
        <v>4584624.2776912497</v>
      </c>
      <c r="I17" s="52">
        <v>2805891</v>
      </c>
      <c r="J17" s="52">
        <v>239860.70711849999</v>
      </c>
      <c r="K17" s="51">
        <v>0</v>
      </c>
      <c r="L17" s="51">
        <v>0</v>
      </c>
      <c r="M17" s="51">
        <v>0</v>
      </c>
      <c r="N17" s="51">
        <v>0</v>
      </c>
      <c r="O17" s="110">
        <v>49326881</v>
      </c>
      <c r="P17" s="52">
        <v>4824490.3025272498</v>
      </c>
      <c r="Q17" s="51">
        <v>471</v>
      </c>
      <c r="R17" s="51">
        <v>41.106807600000003</v>
      </c>
    </row>
    <row r="18" spans="1:18" s="34" customFormat="1" ht="15" customHeight="1">
      <c r="A18" s="108">
        <v>44624</v>
      </c>
      <c r="B18" s="109">
        <v>21</v>
      </c>
      <c r="C18" s="51">
        <v>47</v>
      </c>
      <c r="D18" s="218">
        <v>4.1315252500000001</v>
      </c>
      <c r="E18" s="51">
        <v>0</v>
      </c>
      <c r="F18" s="51">
        <v>0</v>
      </c>
      <c r="G18" s="110">
        <v>50032862</v>
      </c>
      <c r="H18" s="52">
        <v>4809896.72965925</v>
      </c>
      <c r="I18" s="52">
        <v>5372524</v>
      </c>
      <c r="J18" s="52">
        <v>430395.13552850002</v>
      </c>
      <c r="K18" s="51">
        <v>0</v>
      </c>
      <c r="L18" s="51">
        <v>0</v>
      </c>
      <c r="M18" s="51">
        <v>0</v>
      </c>
      <c r="N18" s="51">
        <v>0</v>
      </c>
      <c r="O18" s="110">
        <v>55405433</v>
      </c>
      <c r="P18" s="52">
        <v>5240295.9967130003</v>
      </c>
      <c r="Q18" s="161">
        <v>1888</v>
      </c>
      <c r="R18" s="161">
        <v>172.7445424</v>
      </c>
    </row>
    <row r="19" spans="1:18" s="34" customFormat="1" ht="15" customHeight="1">
      <c r="A19" s="59"/>
      <c r="B19" s="61"/>
      <c r="C19" s="60"/>
      <c r="D19" s="485"/>
      <c r="E19" s="60"/>
      <c r="F19" s="60"/>
      <c r="G19" s="484"/>
      <c r="H19" s="483"/>
      <c r="I19" s="483"/>
      <c r="J19" s="483"/>
      <c r="K19" s="60"/>
      <c r="L19" s="60"/>
      <c r="M19" s="60"/>
      <c r="N19" s="60"/>
      <c r="O19" s="484"/>
      <c r="P19" s="483"/>
      <c r="Q19" s="60"/>
      <c r="R19" s="60"/>
    </row>
    <row r="20" spans="1:18" s="34" customFormat="1" ht="14.25" customHeight="1">
      <c r="A20" s="1015" t="s">
        <v>290</v>
      </c>
      <c r="B20" s="1015"/>
      <c r="C20" s="1015"/>
      <c r="D20" s="1015"/>
      <c r="E20" s="1015"/>
      <c r="F20" s="1015"/>
      <c r="G20" s="1015"/>
      <c r="H20" s="1015"/>
      <c r="I20" s="1015"/>
      <c r="J20" s="1015"/>
    </row>
    <row r="21" spans="1:18" s="34" customFormat="1" ht="13.5" customHeight="1">
      <c r="A21" s="1015" t="s">
        <v>1200</v>
      </c>
      <c r="B21" s="1015"/>
      <c r="C21" s="1015"/>
      <c r="D21" s="1015"/>
      <c r="E21" s="1015"/>
      <c r="F21" s="1015"/>
      <c r="G21" s="1015"/>
      <c r="H21" s="1015"/>
      <c r="I21" s="1015"/>
      <c r="J21" s="1015"/>
    </row>
    <row r="22" spans="1:18" s="34" customFormat="1" ht="13.5" customHeight="1">
      <c r="A22" s="1015" t="s">
        <v>205</v>
      </c>
      <c r="B22" s="1015"/>
      <c r="C22" s="1015"/>
      <c r="D22" s="1015"/>
      <c r="E22" s="1015"/>
      <c r="F22" s="1015"/>
      <c r="G22" s="1015"/>
      <c r="H22" s="1015"/>
      <c r="I22" s="1015"/>
      <c r="J22" s="1015"/>
    </row>
    <row r="23" spans="1:18" s="34" customFormat="1" ht="28.35" customHeight="1"/>
  </sheetData>
  <mergeCells count="16">
    <mergeCell ref="A20:J20"/>
    <mergeCell ref="A21:J21"/>
    <mergeCell ref="A22:J22"/>
    <mergeCell ref="I3:J3"/>
    <mergeCell ref="K3:L3"/>
    <mergeCell ref="M3:N3"/>
    <mergeCell ref="A1:R1"/>
    <mergeCell ref="A2:A4"/>
    <mergeCell ref="B2:B4"/>
    <mergeCell ref="C2:D3"/>
    <mergeCell ref="E2:F3"/>
    <mergeCell ref="G2:J2"/>
    <mergeCell ref="K2:N2"/>
    <mergeCell ref="O2:P3"/>
    <mergeCell ref="Q2:R3"/>
    <mergeCell ref="G3:H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topLeftCell="G1" zoomScaleNormal="100" workbookViewId="0">
      <selection activeCell="K22" sqref="K22"/>
    </sheetView>
  </sheetViews>
  <sheetFormatPr defaultColWidth="9.140625" defaultRowHeight="15"/>
  <cols>
    <col min="1" max="1" width="12.140625" style="16" bestFit="1" customWidth="1"/>
    <col min="2" max="2" width="9.140625" style="16" bestFit="1" customWidth="1"/>
    <col min="3" max="14" width="13.5703125" style="16" bestFit="1" customWidth="1"/>
    <col min="15" max="15" width="15.5703125" style="16" customWidth="1"/>
    <col min="16" max="18" width="13.5703125" style="16" bestFit="1" customWidth="1"/>
    <col min="19" max="19" width="5" style="16" bestFit="1" customWidth="1"/>
    <col min="20" max="16384" width="9.140625" style="16"/>
  </cols>
  <sheetData>
    <row r="1" spans="1:18" ht="18" customHeight="1">
      <c r="A1" s="1015" t="s">
        <v>291</v>
      </c>
      <c r="B1" s="1015"/>
      <c r="C1" s="1015"/>
      <c r="D1" s="1015"/>
      <c r="E1" s="1015"/>
      <c r="F1" s="1015"/>
      <c r="G1" s="1015"/>
      <c r="H1" s="1015"/>
      <c r="I1" s="1015"/>
      <c r="J1" s="1015"/>
      <c r="K1" s="1015"/>
      <c r="L1" s="1015"/>
      <c r="M1" s="1015"/>
      <c r="N1" s="1015"/>
    </row>
    <row r="2" spans="1:18" s="34" customFormat="1" ht="25.5" customHeight="1">
      <c r="A2" s="1047" t="s">
        <v>281</v>
      </c>
      <c r="B2" s="1047" t="s">
        <v>156</v>
      </c>
      <c r="C2" s="1096" t="s">
        <v>282</v>
      </c>
      <c r="D2" s="1097"/>
      <c r="E2" s="1096" t="s">
        <v>283</v>
      </c>
      <c r="F2" s="1097"/>
      <c r="G2" s="1093" t="s">
        <v>284</v>
      </c>
      <c r="H2" s="1100"/>
      <c r="I2" s="1100"/>
      <c r="J2" s="1094"/>
      <c r="K2" s="1093" t="s">
        <v>285</v>
      </c>
      <c r="L2" s="1100"/>
      <c r="M2" s="1100"/>
      <c r="N2" s="1094"/>
      <c r="O2" s="1096" t="s">
        <v>87</v>
      </c>
      <c r="P2" s="1097"/>
      <c r="Q2" s="1158" t="s">
        <v>286</v>
      </c>
      <c r="R2" s="1159"/>
    </row>
    <row r="3" spans="1:18" s="34" customFormat="1" ht="13.5" customHeight="1">
      <c r="A3" s="1155"/>
      <c r="B3" s="1155"/>
      <c r="C3" s="1098"/>
      <c r="D3" s="1099"/>
      <c r="E3" s="1098"/>
      <c r="F3" s="1099"/>
      <c r="G3" s="1093" t="s">
        <v>287</v>
      </c>
      <c r="H3" s="1094"/>
      <c r="I3" s="1093" t="s">
        <v>288</v>
      </c>
      <c r="J3" s="1094"/>
      <c r="K3" s="1093" t="s">
        <v>287</v>
      </c>
      <c r="L3" s="1094"/>
      <c r="M3" s="1093" t="s">
        <v>288</v>
      </c>
      <c r="N3" s="1094"/>
      <c r="O3" s="1098"/>
      <c r="P3" s="1099"/>
      <c r="Q3" s="1160"/>
      <c r="R3" s="1161"/>
    </row>
    <row r="4" spans="1:18" s="34" customFormat="1" ht="27" customHeight="1">
      <c r="A4" s="1048"/>
      <c r="B4" s="1048"/>
      <c r="C4" s="68" t="s">
        <v>289</v>
      </c>
      <c r="D4" s="68" t="s">
        <v>508</v>
      </c>
      <c r="E4" s="68" t="s">
        <v>289</v>
      </c>
      <c r="F4" s="68" t="s">
        <v>508</v>
      </c>
      <c r="G4" s="68" t="s">
        <v>289</v>
      </c>
      <c r="H4" s="68" t="s">
        <v>508</v>
      </c>
      <c r="I4" s="68" t="s">
        <v>289</v>
      </c>
      <c r="J4" s="68" t="s">
        <v>508</v>
      </c>
      <c r="K4" s="68" t="s">
        <v>289</v>
      </c>
      <c r="L4" s="68" t="s">
        <v>508</v>
      </c>
      <c r="M4" s="68" t="s">
        <v>289</v>
      </c>
      <c r="N4" s="68" t="s">
        <v>508</v>
      </c>
      <c r="O4" s="68" t="s">
        <v>289</v>
      </c>
      <c r="P4" s="68" t="s">
        <v>508</v>
      </c>
      <c r="Q4" s="68" t="s">
        <v>289</v>
      </c>
      <c r="R4" s="68" t="s">
        <v>508</v>
      </c>
    </row>
    <row r="5" spans="1:18" s="41" customFormat="1" ht="15" customHeight="1">
      <c r="A5" s="23" t="s">
        <v>92</v>
      </c>
      <c r="B5" s="26">
        <v>249</v>
      </c>
      <c r="C5" s="57">
        <v>127599626</v>
      </c>
      <c r="D5" s="40">
        <v>9047645.6309999991</v>
      </c>
      <c r="E5" s="57">
        <v>252830922</v>
      </c>
      <c r="F5" s="57">
        <v>18098365.350000001</v>
      </c>
      <c r="G5" s="90">
        <v>4058989900</v>
      </c>
      <c r="H5" s="57">
        <v>309387746.19999999</v>
      </c>
      <c r="I5" s="90">
        <v>3765044123</v>
      </c>
      <c r="J5" s="57">
        <v>280711316.5</v>
      </c>
      <c r="K5" s="57">
        <v>224898540</v>
      </c>
      <c r="L5" s="57">
        <v>18516019.59</v>
      </c>
      <c r="M5" s="57">
        <v>105496108</v>
      </c>
      <c r="N5" s="40">
        <v>7857014.8020000001</v>
      </c>
      <c r="O5" s="90">
        <v>8534859219</v>
      </c>
      <c r="P5" s="57">
        <v>643618108.10000002</v>
      </c>
      <c r="Q5" s="40">
        <v>6106951</v>
      </c>
      <c r="R5" s="40">
        <v>580513.76</v>
      </c>
    </row>
    <row r="6" spans="1:18" s="41" customFormat="1" ht="15" customHeight="1">
      <c r="A6" s="23" t="s">
        <v>93</v>
      </c>
      <c r="B6" s="26">
        <v>248</v>
      </c>
      <c r="C6" s="57">
        <v>93662937</v>
      </c>
      <c r="D6" s="40">
        <v>8429378.3696711399</v>
      </c>
      <c r="E6" s="57">
        <v>265608826</v>
      </c>
      <c r="F6" s="57">
        <v>21038937.515207201</v>
      </c>
      <c r="G6" s="90">
        <v>9136661286</v>
      </c>
      <c r="H6" s="57">
        <v>846479110.29054999</v>
      </c>
      <c r="I6" s="90">
        <v>8486599364</v>
      </c>
      <c r="J6" s="57">
        <v>763018087.00676501</v>
      </c>
      <c r="K6" s="57">
        <v>481501426</v>
      </c>
      <c r="L6" s="57">
        <v>40928811.9166933</v>
      </c>
      <c r="M6" s="57">
        <v>196010301</v>
      </c>
      <c r="N6" s="40">
        <v>15338809.3623145</v>
      </c>
      <c r="O6" s="90">
        <v>18660044140</v>
      </c>
      <c r="P6" s="57">
        <v>1695233134.4612</v>
      </c>
      <c r="Q6" s="40">
        <v>7359094</v>
      </c>
      <c r="R6" s="40">
        <v>588566.9</v>
      </c>
    </row>
    <row r="7" spans="1:18" s="34" customFormat="1" ht="15" customHeight="1">
      <c r="A7" s="19" t="s">
        <v>94</v>
      </c>
      <c r="B7" s="22">
        <v>19</v>
      </c>
      <c r="C7" s="37">
        <v>7756774</v>
      </c>
      <c r="D7" s="37">
        <v>724984.01</v>
      </c>
      <c r="E7" s="58">
        <v>16938642</v>
      </c>
      <c r="F7" s="37">
        <v>1579922.51</v>
      </c>
      <c r="G7" s="58">
        <v>462541633</v>
      </c>
      <c r="H7" s="58">
        <v>43318977.350000001</v>
      </c>
      <c r="I7" s="58">
        <v>439722484</v>
      </c>
      <c r="J7" s="58">
        <v>39716032.780000001</v>
      </c>
      <c r="K7" s="58">
        <v>23044011</v>
      </c>
      <c r="L7" s="37">
        <v>2313438.87</v>
      </c>
      <c r="M7" s="58">
        <v>10720638</v>
      </c>
      <c r="N7" s="37">
        <v>982107.68</v>
      </c>
      <c r="O7" s="58">
        <v>960724182</v>
      </c>
      <c r="P7" s="58">
        <v>88635463.200000003</v>
      </c>
      <c r="Q7" s="37">
        <v>5207291</v>
      </c>
      <c r="R7" s="37">
        <v>452489.87</v>
      </c>
    </row>
    <row r="8" spans="1:18" s="34" customFormat="1" ht="15" customHeight="1">
      <c r="A8" s="19" t="s">
        <v>95</v>
      </c>
      <c r="B8" s="22">
        <v>20</v>
      </c>
      <c r="C8" s="37">
        <v>6387640</v>
      </c>
      <c r="D8" s="37">
        <v>612520.48</v>
      </c>
      <c r="E8" s="58">
        <v>22345925</v>
      </c>
      <c r="F8" s="37">
        <v>1733905.15</v>
      </c>
      <c r="G8" s="58">
        <v>448447280</v>
      </c>
      <c r="H8" s="58">
        <v>42858735.420000002</v>
      </c>
      <c r="I8" s="58">
        <v>407808269</v>
      </c>
      <c r="J8" s="58">
        <v>37800824.079999998</v>
      </c>
      <c r="K8" s="58">
        <v>32764110</v>
      </c>
      <c r="L8" s="37">
        <v>2655105.1800000002</v>
      </c>
      <c r="M8" s="58">
        <v>13241206</v>
      </c>
      <c r="N8" s="37">
        <v>991741.46</v>
      </c>
      <c r="O8" s="58">
        <v>930994430</v>
      </c>
      <c r="P8" s="58">
        <v>86652831.760000005</v>
      </c>
      <c r="Q8" s="37">
        <v>6612601</v>
      </c>
      <c r="R8" s="37">
        <v>610232.85</v>
      </c>
    </row>
    <row r="9" spans="1:18" s="34" customFormat="1" ht="15" customHeight="1">
      <c r="A9" s="19" t="s">
        <v>96</v>
      </c>
      <c r="B9" s="22">
        <v>22</v>
      </c>
      <c r="C9" s="37">
        <v>6012511</v>
      </c>
      <c r="D9" s="37">
        <v>571272</v>
      </c>
      <c r="E9" s="58">
        <v>21778143</v>
      </c>
      <c r="F9" s="37">
        <v>1767538</v>
      </c>
      <c r="G9" s="58">
        <v>497953231</v>
      </c>
      <c r="H9" s="58">
        <v>49468889</v>
      </c>
      <c r="I9" s="58">
        <v>466560694</v>
      </c>
      <c r="J9" s="58">
        <v>45114987</v>
      </c>
      <c r="K9" s="58">
        <v>39345165</v>
      </c>
      <c r="L9" s="37">
        <v>3345204</v>
      </c>
      <c r="M9" s="58">
        <v>14232131</v>
      </c>
      <c r="N9" s="37">
        <v>1124016</v>
      </c>
      <c r="O9" s="89">
        <v>1045881875</v>
      </c>
      <c r="P9" s="58">
        <v>101391908</v>
      </c>
      <c r="Q9" s="37">
        <v>8117372</v>
      </c>
      <c r="R9" s="37">
        <v>702714</v>
      </c>
    </row>
    <row r="10" spans="1:18" s="34" customFormat="1" ht="15" customHeight="1">
      <c r="A10" s="19" t="s">
        <v>97</v>
      </c>
      <c r="B10" s="22">
        <v>21</v>
      </c>
      <c r="C10" s="37">
        <v>6217505</v>
      </c>
      <c r="D10" s="37">
        <v>517526.85519999999</v>
      </c>
      <c r="E10" s="58">
        <v>19278363</v>
      </c>
      <c r="F10" s="37">
        <v>1568133.0519999999</v>
      </c>
      <c r="G10" s="58">
        <v>594041199</v>
      </c>
      <c r="H10" s="58">
        <v>55934943.68</v>
      </c>
      <c r="I10" s="58">
        <v>554321856</v>
      </c>
      <c r="J10" s="58">
        <v>50964253.189999998</v>
      </c>
      <c r="K10" s="58">
        <v>35330628</v>
      </c>
      <c r="L10" s="37">
        <v>3014179.443</v>
      </c>
      <c r="M10" s="58">
        <v>14007406</v>
      </c>
      <c r="N10" s="37">
        <v>1124196.264</v>
      </c>
      <c r="O10" s="89">
        <v>1223196957</v>
      </c>
      <c r="P10" s="58">
        <v>113123232.5</v>
      </c>
      <c r="Q10" s="37">
        <v>7413287</v>
      </c>
      <c r="R10" s="37">
        <v>597326.6</v>
      </c>
    </row>
    <row r="11" spans="1:18" s="34" customFormat="1" ht="15" customHeight="1">
      <c r="A11" s="19" t="s">
        <v>98</v>
      </c>
      <c r="B11" s="22">
        <v>21</v>
      </c>
      <c r="C11" s="37">
        <v>6341929</v>
      </c>
      <c r="D11" s="37">
        <v>544069.07897034998</v>
      </c>
      <c r="E11" s="58">
        <v>20408119</v>
      </c>
      <c r="F11" s="37">
        <v>1685547.2741154691</v>
      </c>
      <c r="G11" s="58">
        <v>665289585</v>
      </c>
      <c r="H11" s="58">
        <v>58336899.49423489</v>
      </c>
      <c r="I11" s="58">
        <v>639880968</v>
      </c>
      <c r="J11" s="58">
        <v>54677888.588950686</v>
      </c>
      <c r="K11" s="58">
        <v>44254771</v>
      </c>
      <c r="L11" s="37">
        <v>3900180.3387322091</v>
      </c>
      <c r="M11" s="58">
        <v>16900790</v>
      </c>
      <c r="N11" s="37">
        <v>1390363.0856082451</v>
      </c>
      <c r="O11" s="89">
        <v>1393076162</v>
      </c>
      <c r="P11" s="58">
        <v>120534947.860612</v>
      </c>
      <c r="Q11" s="37">
        <v>9501738</v>
      </c>
      <c r="R11" s="37">
        <v>816567.26</v>
      </c>
    </row>
    <row r="12" spans="1:18" s="34" customFormat="1" ht="15" customHeight="1">
      <c r="A12" s="170" t="s">
        <v>99</v>
      </c>
      <c r="B12" s="106">
        <v>21</v>
      </c>
      <c r="C12" s="105">
        <v>6953668</v>
      </c>
      <c r="D12" s="105">
        <v>628543.75488130003</v>
      </c>
      <c r="E12" s="107">
        <v>21793593</v>
      </c>
      <c r="F12" s="105">
        <v>1892759.20993742</v>
      </c>
      <c r="G12" s="107">
        <v>773007414</v>
      </c>
      <c r="H12" s="107">
        <v>71189890.724942833</v>
      </c>
      <c r="I12" s="107">
        <v>713109216</v>
      </c>
      <c r="J12" s="107">
        <v>64078947.76415512</v>
      </c>
      <c r="K12" s="107">
        <v>51775886</v>
      </c>
      <c r="L12" s="105">
        <v>4757200.1493456699</v>
      </c>
      <c r="M12" s="107">
        <v>17953226</v>
      </c>
      <c r="N12" s="105">
        <v>1527571.7964425201</v>
      </c>
      <c r="O12" s="223">
        <v>1584593003</v>
      </c>
      <c r="P12" s="107">
        <v>144074913.39970499</v>
      </c>
      <c r="Q12" s="105">
        <v>6847024</v>
      </c>
      <c r="R12" s="105">
        <v>603823.98</v>
      </c>
    </row>
    <row r="13" spans="1:18" s="34" customFormat="1" ht="15" customHeight="1">
      <c r="A13" s="108" t="s">
        <v>765</v>
      </c>
      <c r="B13" s="109">
        <v>20</v>
      </c>
      <c r="C13" s="52">
        <v>7316936</v>
      </c>
      <c r="D13" s="52">
        <v>687872.92702972505</v>
      </c>
      <c r="E13" s="110">
        <v>24507229</v>
      </c>
      <c r="F13" s="52">
        <v>2245565.335713299</v>
      </c>
      <c r="G13" s="110">
        <v>719202710</v>
      </c>
      <c r="H13" s="110">
        <v>69276282.420458481</v>
      </c>
      <c r="I13" s="110">
        <v>657672564</v>
      </c>
      <c r="J13" s="110">
        <v>61696432.554650322</v>
      </c>
      <c r="K13" s="110">
        <v>48647819</v>
      </c>
      <c r="L13" s="52">
        <v>4834881.1771291848</v>
      </c>
      <c r="M13" s="110">
        <v>18281249</v>
      </c>
      <c r="N13" s="52">
        <v>1650374.0397027449</v>
      </c>
      <c r="O13" s="224">
        <v>1475628507</v>
      </c>
      <c r="P13" s="110">
        <v>140391408.45468399</v>
      </c>
      <c r="Q13" s="52">
        <v>9454795</v>
      </c>
      <c r="R13" s="52">
        <v>790966.76</v>
      </c>
    </row>
    <row r="14" spans="1:18" s="34" customFormat="1" ht="15" customHeight="1">
      <c r="A14" s="108" t="s">
        <v>802</v>
      </c>
      <c r="B14" s="109">
        <v>20</v>
      </c>
      <c r="C14" s="52">
        <v>7258451</v>
      </c>
      <c r="D14" s="52">
        <v>662962.26540152496</v>
      </c>
      <c r="E14" s="110">
        <v>23137882</v>
      </c>
      <c r="F14" s="52">
        <v>1768557.12345669</v>
      </c>
      <c r="G14" s="110">
        <v>786828396</v>
      </c>
      <c r="H14" s="110">
        <v>74222976.445088342</v>
      </c>
      <c r="I14" s="110">
        <v>709755310</v>
      </c>
      <c r="J14" s="110">
        <v>65091895.468557373</v>
      </c>
      <c r="K14" s="110">
        <v>39451734</v>
      </c>
      <c r="L14" s="52">
        <v>3241287.5682365051</v>
      </c>
      <c r="M14" s="110">
        <v>16540463</v>
      </c>
      <c r="N14" s="52">
        <v>1259010.8502722699</v>
      </c>
      <c r="O14" s="224">
        <v>1582972236</v>
      </c>
      <c r="P14" s="110">
        <v>146246689.72101301</v>
      </c>
      <c r="Q14" s="58">
        <v>10504688</v>
      </c>
      <c r="R14" s="52">
        <v>844428.76</v>
      </c>
    </row>
    <row r="15" spans="1:18" s="34" customFormat="1" ht="15" customHeight="1">
      <c r="A15" s="108" t="s">
        <v>901</v>
      </c>
      <c r="B15" s="109">
        <v>23</v>
      </c>
      <c r="C15" s="52">
        <v>8505901</v>
      </c>
      <c r="D15" s="52">
        <v>745600.31726902502</v>
      </c>
      <c r="E15" s="110">
        <v>21768924</v>
      </c>
      <c r="F15" s="52">
        <v>1579596.1608252199</v>
      </c>
      <c r="G15" s="110">
        <v>971682590</v>
      </c>
      <c r="H15" s="110">
        <v>87213628.745037496</v>
      </c>
      <c r="I15" s="110">
        <v>916846295</v>
      </c>
      <c r="J15" s="110">
        <v>80021896.185845301</v>
      </c>
      <c r="K15" s="110">
        <v>37398146</v>
      </c>
      <c r="L15" s="52">
        <v>2895798.6219971101</v>
      </c>
      <c r="M15" s="110">
        <v>17563643</v>
      </c>
      <c r="N15" s="52">
        <v>1263882.82208748</v>
      </c>
      <c r="O15" s="110">
        <v>1973765499</v>
      </c>
      <c r="P15" s="110">
        <v>173720402.853062</v>
      </c>
      <c r="Q15" s="52">
        <v>8269276</v>
      </c>
      <c r="R15" s="52">
        <v>662852.68000000005</v>
      </c>
    </row>
    <row r="16" spans="1:18" s="34" customFormat="1" ht="15" customHeight="1">
      <c r="A16" s="108" t="s">
        <v>915</v>
      </c>
      <c r="B16" s="109">
        <v>20</v>
      </c>
      <c r="C16" s="52">
        <v>8371235</v>
      </c>
      <c r="D16" s="52">
        <v>761671.59602329996</v>
      </c>
      <c r="E16" s="110">
        <v>24536987</v>
      </c>
      <c r="F16" s="52">
        <v>1785392.78487866</v>
      </c>
      <c r="G16" s="110">
        <v>970401258</v>
      </c>
      <c r="H16" s="110">
        <v>90831069.891195506</v>
      </c>
      <c r="I16" s="110">
        <v>896736465</v>
      </c>
      <c r="J16" s="110">
        <v>81512747.172293901</v>
      </c>
      <c r="K16" s="110">
        <v>44495632</v>
      </c>
      <c r="L16" s="52">
        <v>3497059.64210429</v>
      </c>
      <c r="M16" s="110">
        <v>18555424</v>
      </c>
      <c r="N16" s="52">
        <v>1352820.94656667</v>
      </c>
      <c r="O16" s="110">
        <v>1963097001</v>
      </c>
      <c r="P16" s="110">
        <v>179740762.03306201</v>
      </c>
      <c r="Q16" s="52">
        <v>9587166</v>
      </c>
      <c r="R16" s="52">
        <v>779146.23</v>
      </c>
    </row>
    <row r="17" spans="1:18" s="34" customFormat="1" ht="15" customHeight="1">
      <c r="A17" s="108" t="s">
        <v>1134</v>
      </c>
      <c r="B17" s="109">
        <v>20</v>
      </c>
      <c r="C17" s="52">
        <v>10665167</v>
      </c>
      <c r="D17" s="52">
        <v>953261.53046002495</v>
      </c>
      <c r="E17" s="110">
        <v>23994909</v>
      </c>
      <c r="F17" s="52">
        <v>1684883.6168341101</v>
      </c>
      <c r="G17" s="110">
        <v>1083778384</v>
      </c>
      <c r="H17" s="110">
        <v>100699522.515598</v>
      </c>
      <c r="I17" s="110">
        <v>1031090247</v>
      </c>
      <c r="J17" s="110">
        <v>92463761.612096205</v>
      </c>
      <c r="K17" s="110">
        <v>39810649</v>
      </c>
      <c r="L17" s="52">
        <v>3058624.7398582902</v>
      </c>
      <c r="M17" s="110">
        <v>18365486</v>
      </c>
      <c r="N17" s="52">
        <v>1317212.4931915901</v>
      </c>
      <c r="O17" s="110">
        <v>2207704842</v>
      </c>
      <c r="P17" s="110">
        <v>200177266.508039</v>
      </c>
      <c r="Q17" s="52">
        <v>10237537</v>
      </c>
      <c r="R17" s="52">
        <v>806413</v>
      </c>
    </row>
    <row r="18" spans="1:18" s="34" customFormat="1" ht="15" customHeight="1">
      <c r="A18" s="108" t="s">
        <v>1195</v>
      </c>
      <c r="B18" s="109">
        <v>21</v>
      </c>
      <c r="C18" s="52">
        <v>11875220</v>
      </c>
      <c r="D18" s="52">
        <v>1019093.31275395</v>
      </c>
      <c r="E18" s="110">
        <v>25120110</v>
      </c>
      <c r="F18" s="52">
        <v>1747136.68254998</v>
      </c>
      <c r="G18" s="110">
        <v>1163487606</v>
      </c>
      <c r="H18" s="110">
        <v>103127293.951655</v>
      </c>
      <c r="I18" s="110">
        <v>1053094996</v>
      </c>
      <c r="J18" s="110">
        <v>89878420.515106902</v>
      </c>
      <c r="K18" s="110">
        <v>45182875</v>
      </c>
      <c r="L18" s="52">
        <v>3415851.3870695601</v>
      </c>
      <c r="M18" s="110">
        <v>19648639</v>
      </c>
      <c r="N18" s="52">
        <v>1355511.65803548</v>
      </c>
      <c r="O18" s="110">
        <v>2318409446</v>
      </c>
      <c r="P18" s="110">
        <v>200543307.50717101</v>
      </c>
      <c r="Q18" s="52">
        <v>7359094</v>
      </c>
      <c r="R18" s="52">
        <v>588566.9</v>
      </c>
    </row>
    <row r="19" spans="1:18" s="34" customFormat="1" ht="14.25" customHeight="1">
      <c r="A19" s="1015" t="s">
        <v>290</v>
      </c>
      <c r="B19" s="1015"/>
      <c r="C19" s="1015"/>
      <c r="D19" s="1015"/>
      <c r="E19" s="1015"/>
      <c r="F19" s="1015"/>
      <c r="G19" s="1015"/>
      <c r="H19" s="1015"/>
      <c r="I19" s="1015"/>
      <c r="J19" s="1015"/>
      <c r="K19" s="1015"/>
      <c r="L19" s="1015"/>
      <c r="M19" s="1015"/>
      <c r="N19" s="1015"/>
      <c r="O19" s="1015"/>
      <c r="P19" s="1015"/>
      <c r="Q19" s="1015"/>
      <c r="R19" s="1015"/>
    </row>
    <row r="20" spans="1:18" s="34" customFormat="1" ht="13.5" customHeight="1">
      <c r="A20" s="1015" t="s">
        <v>1200</v>
      </c>
      <c r="B20" s="1015"/>
      <c r="C20" s="1015"/>
      <c r="D20" s="1015"/>
      <c r="E20" s="1015"/>
      <c r="F20" s="1015"/>
      <c r="G20" s="1015"/>
      <c r="H20" s="1015"/>
      <c r="I20" s="1015"/>
      <c r="J20" s="1015"/>
      <c r="K20" s="1015"/>
      <c r="L20" s="1015"/>
      <c r="M20" s="1015"/>
      <c r="N20" s="1015"/>
      <c r="O20" s="1015"/>
      <c r="P20" s="1015"/>
      <c r="Q20" s="1015"/>
      <c r="R20" s="1015"/>
    </row>
    <row r="21" spans="1:18" s="34" customFormat="1" ht="13.5" customHeight="1">
      <c r="A21" s="1015" t="s">
        <v>207</v>
      </c>
      <c r="B21" s="1015"/>
      <c r="C21" s="1015"/>
      <c r="D21" s="1015"/>
      <c r="E21" s="1015"/>
      <c r="F21" s="1015"/>
      <c r="G21" s="1015"/>
      <c r="H21" s="1015"/>
      <c r="I21" s="1015"/>
      <c r="J21" s="1015"/>
      <c r="K21" s="1015"/>
      <c r="L21" s="1015"/>
      <c r="M21" s="1015"/>
      <c r="N21" s="1015"/>
      <c r="O21" s="1015"/>
      <c r="P21" s="1015"/>
      <c r="Q21" s="1015"/>
      <c r="R21" s="1015"/>
    </row>
    <row r="22" spans="1:18" s="34" customFormat="1" ht="28.35" customHeight="1"/>
    <row r="29" spans="1:18">
      <c r="J29" s="698"/>
      <c r="K29" s="698"/>
    </row>
    <row r="30" spans="1:18">
      <c r="J30" s="698"/>
      <c r="K30" s="698"/>
    </row>
    <row r="31" spans="1:18">
      <c r="J31" s="698"/>
      <c r="K31" s="698"/>
    </row>
    <row r="32" spans="1:18">
      <c r="J32" s="82"/>
      <c r="K32" s="82"/>
    </row>
  </sheetData>
  <mergeCells count="16">
    <mergeCell ref="A19:R19"/>
    <mergeCell ref="A20:R20"/>
    <mergeCell ref="A21:R21"/>
    <mergeCell ref="O2:P3"/>
    <mergeCell ref="Q2:R3"/>
    <mergeCell ref="G3:H3"/>
    <mergeCell ref="I3:J3"/>
    <mergeCell ref="K3:L3"/>
    <mergeCell ref="M3:N3"/>
    <mergeCell ref="A1:N1"/>
    <mergeCell ref="A2:A4"/>
    <mergeCell ref="B2:B4"/>
    <mergeCell ref="C2:D3"/>
    <mergeCell ref="E2:F3"/>
    <mergeCell ref="G2:J2"/>
    <mergeCell ref="K2:N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Normal="100" workbookViewId="0">
      <selection activeCell="F25" sqref="F25"/>
    </sheetView>
  </sheetViews>
  <sheetFormatPr defaultColWidth="9.140625" defaultRowHeight="15"/>
  <cols>
    <col min="1" max="1" width="13.42578125" style="16" bestFit="1" customWidth="1"/>
    <col min="2" max="3" width="10.5703125" style="16" bestFit="1" customWidth="1"/>
    <col min="4" max="4" width="10.5703125" style="16" customWidth="1"/>
    <col min="5" max="7" width="10.5703125" style="16" bestFit="1" customWidth="1"/>
    <col min="8" max="8" width="11.42578125" style="16" bestFit="1" customWidth="1"/>
    <col min="9" max="13" width="10.5703125" style="16" bestFit="1" customWidth="1"/>
    <col min="14" max="14" width="10.85546875" style="16" bestFit="1" customWidth="1"/>
    <col min="15" max="15" width="4.5703125" style="16" bestFit="1" customWidth="1"/>
    <col min="16" max="16384" width="9.140625" style="16"/>
  </cols>
  <sheetData>
    <row r="1" spans="1:14" ht="17.25" customHeight="1">
      <c r="A1" s="1095" t="s">
        <v>510</v>
      </c>
      <c r="B1" s="1095"/>
      <c r="C1" s="1095"/>
      <c r="D1" s="1095"/>
      <c r="E1" s="1095"/>
      <c r="F1" s="1095"/>
      <c r="G1" s="1095"/>
      <c r="H1" s="1095"/>
      <c r="I1" s="1095"/>
      <c r="J1" s="1095"/>
      <c r="K1" s="1095"/>
      <c r="L1" s="1095"/>
      <c r="M1" s="1095"/>
      <c r="N1" s="1095"/>
    </row>
    <row r="2" spans="1:14" s="34" customFormat="1" ht="17.25" customHeight="1">
      <c r="A2" s="1047" t="s">
        <v>281</v>
      </c>
      <c r="B2" s="1093" t="s">
        <v>133</v>
      </c>
      <c r="C2" s="1100"/>
      <c r="D2" s="1100"/>
      <c r="E2" s="1100"/>
      <c r="F2" s="1100"/>
      <c r="G2" s="1100"/>
      <c r="H2" s="1094"/>
      <c r="I2" s="1093" t="s">
        <v>134</v>
      </c>
      <c r="J2" s="1100"/>
      <c r="K2" s="1100"/>
      <c r="L2" s="1100"/>
      <c r="M2" s="1100"/>
      <c r="N2" s="1094"/>
    </row>
    <row r="3" spans="1:14" s="34" customFormat="1" ht="27" customHeight="1">
      <c r="A3" s="1155"/>
      <c r="B3" s="1045" t="s">
        <v>292</v>
      </c>
      <c r="C3" s="1164"/>
      <c r="D3" s="1165"/>
      <c r="E3" s="1045" t="s">
        <v>293</v>
      </c>
      <c r="F3" s="1046"/>
      <c r="G3" s="1037" t="s">
        <v>87</v>
      </c>
      <c r="H3" s="1162" t="s">
        <v>294</v>
      </c>
      <c r="I3" s="1045" t="s">
        <v>292</v>
      </c>
      <c r="J3" s="1046"/>
      <c r="K3" s="1045" t="s">
        <v>293</v>
      </c>
      <c r="L3" s="1046"/>
      <c r="M3" s="1037" t="s">
        <v>87</v>
      </c>
      <c r="N3" s="1162" t="s">
        <v>294</v>
      </c>
    </row>
    <row r="4" spans="1:14" s="34" customFormat="1" ht="40.5" customHeight="1">
      <c r="A4" s="1048"/>
      <c r="B4" s="68" t="s">
        <v>295</v>
      </c>
      <c r="C4" s="68" t="s">
        <v>296</v>
      </c>
      <c r="D4" s="68" t="s">
        <v>807</v>
      </c>
      <c r="E4" s="68" t="s">
        <v>297</v>
      </c>
      <c r="F4" s="68" t="s">
        <v>298</v>
      </c>
      <c r="G4" s="1039"/>
      <c r="H4" s="1163"/>
      <c r="I4" s="68" t="s">
        <v>295</v>
      </c>
      <c r="J4" s="68" t="s">
        <v>296</v>
      </c>
      <c r="K4" s="68" t="s">
        <v>297</v>
      </c>
      <c r="L4" s="68" t="s">
        <v>298</v>
      </c>
      <c r="M4" s="1039"/>
      <c r="N4" s="1163"/>
    </row>
    <row r="5" spans="1:14" s="41" customFormat="1" ht="18" customHeight="1">
      <c r="A5" s="23" t="s">
        <v>92</v>
      </c>
      <c r="B5" s="25">
        <v>8779.5499999999993</v>
      </c>
      <c r="C5" s="25">
        <v>289.98</v>
      </c>
      <c r="D5" s="25">
        <v>731.87</v>
      </c>
      <c r="E5" s="25">
        <v>40163.17</v>
      </c>
      <c r="F5" s="25">
        <v>96.88</v>
      </c>
      <c r="G5" s="25">
        <v>50061.45</v>
      </c>
      <c r="H5" s="25">
        <v>30.42</v>
      </c>
      <c r="I5" s="40">
        <v>151715.75</v>
      </c>
      <c r="J5" s="25">
        <v>2138.4299999999998</v>
      </c>
      <c r="K5" s="25">
        <v>31429.200000000001</v>
      </c>
      <c r="L5" s="25">
        <v>6251.07</v>
      </c>
      <c r="M5" s="40">
        <v>191534.45</v>
      </c>
      <c r="N5" s="25">
        <v>2495.1799999999998</v>
      </c>
    </row>
    <row r="6" spans="1:14" s="41" customFormat="1" ht="18" customHeight="1">
      <c r="A6" s="23" t="s">
        <v>93</v>
      </c>
      <c r="B6" s="25">
        <v>38867.11</v>
      </c>
      <c r="C6" s="25">
        <v>935.80000000000007</v>
      </c>
      <c r="D6" s="25">
        <v>1750.0300000000002</v>
      </c>
      <c r="E6" s="25">
        <v>343590.02</v>
      </c>
      <c r="F6" s="25">
        <v>822.4</v>
      </c>
      <c r="G6" s="40">
        <v>385965.36</v>
      </c>
      <c r="H6" s="25">
        <v>61.11</v>
      </c>
      <c r="I6" s="25">
        <v>242873.12367475999</v>
      </c>
      <c r="J6" s="25">
        <v>3968.154223345</v>
      </c>
      <c r="K6" s="25">
        <v>53890.806845500003</v>
      </c>
      <c r="L6" s="25">
        <v>8840.9483830999998</v>
      </c>
      <c r="M6" s="40">
        <v>309573.03313470498</v>
      </c>
      <c r="N6" s="25">
        <v>2826.87</v>
      </c>
    </row>
    <row r="7" spans="1:14" s="34" customFormat="1" ht="18" customHeight="1">
      <c r="A7" s="19" t="s">
        <v>94</v>
      </c>
      <c r="B7" s="21">
        <v>1873.9</v>
      </c>
      <c r="C7" s="21">
        <v>15.62</v>
      </c>
      <c r="D7" s="21">
        <v>0</v>
      </c>
      <c r="E7" s="21">
        <v>10710.44</v>
      </c>
      <c r="F7" s="21">
        <v>19.100000000000001</v>
      </c>
      <c r="G7" s="21">
        <v>12619.06</v>
      </c>
      <c r="H7" s="21">
        <v>28.91</v>
      </c>
      <c r="I7" s="21">
        <v>16413.12</v>
      </c>
      <c r="J7" s="21">
        <v>112.23</v>
      </c>
      <c r="K7" s="21">
        <v>3572.12</v>
      </c>
      <c r="L7" s="21">
        <v>662.55</v>
      </c>
      <c r="M7" s="21">
        <v>20760.02</v>
      </c>
      <c r="N7" s="21">
        <v>2515.84</v>
      </c>
    </row>
    <row r="8" spans="1:14" s="34" customFormat="1" ht="18" customHeight="1">
      <c r="A8" s="19" t="s">
        <v>95</v>
      </c>
      <c r="B8" s="21">
        <v>1680.07</v>
      </c>
      <c r="C8" s="21">
        <v>16.989999999999998</v>
      </c>
      <c r="D8" s="21">
        <v>148.24</v>
      </c>
      <c r="E8" s="21">
        <v>14123.05</v>
      </c>
      <c r="F8" s="21">
        <v>5.81</v>
      </c>
      <c r="G8" s="21">
        <v>15974.16</v>
      </c>
      <c r="H8" s="21">
        <v>29.87</v>
      </c>
      <c r="I8" s="21">
        <v>13415.8</v>
      </c>
      <c r="J8" s="21">
        <v>67.209999999999994</v>
      </c>
      <c r="K8" s="21">
        <v>3199.27</v>
      </c>
      <c r="L8" s="21">
        <v>539.99</v>
      </c>
      <c r="M8" s="21">
        <v>17222.27</v>
      </c>
      <c r="N8" s="21">
        <v>2531.02</v>
      </c>
    </row>
    <row r="9" spans="1:14" s="34" customFormat="1" ht="18" customHeight="1">
      <c r="A9" s="19" t="s">
        <v>96</v>
      </c>
      <c r="B9" s="21">
        <v>2362.7199999999998</v>
      </c>
      <c r="C9" s="21">
        <v>22.75</v>
      </c>
      <c r="D9" s="21">
        <v>141.30000000000001</v>
      </c>
      <c r="E9" s="21">
        <v>16460.13</v>
      </c>
      <c r="F9" s="21">
        <v>4.6500000000000004</v>
      </c>
      <c r="G9" s="21">
        <v>18991.55</v>
      </c>
      <c r="H9" s="21">
        <v>30.59</v>
      </c>
      <c r="I9" s="21">
        <v>12482.87</v>
      </c>
      <c r="J9" s="21">
        <v>137.13</v>
      </c>
      <c r="K9" s="21">
        <v>3222.67</v>
      </c>
      <c r="L9" s="21">
        <v>466.15</v>
      </c>
      <c r="M9" s="21">
        <v>16308.82</v>
      </c>
      <c r="N9" s="21">
        <v>2568.31</v>
      </c>
    </row>
    <row r="10" spans="1:14" s="34" customFormat="1" ht="18" customHeight="1">
      <c r="A10" s="19" t="s">
        <v>97</v>
      </c>
      <c r="B10" s="21">
        <v>1379</v>
      </c>
      <c r="C10" s="21">
        <v>31.2</v>
      </c>
      <c r="D10" s="21">
        <v>0</v>
      </c>
      <c r="E10" s="21">
        <v>14149.66</v>
      </c>
      <c r="F10" s="21">
        <v>5.21</v>
      </c>
      <c r="G10" s="21">
        <v>15565.07</v>
      </c>
      <c r="H10" s="21">
        <v>31.42</v>
      </c>
      <c r="I10" s="21">
        <v>12138.44</v>
      </c>
      <c r="J10" s="21">
        <v>225.51</v>
      </c>
      <c r="K10" s="21">
        <v>2814.06</v>
      </c>
      <c r="L10" s="21">
        <v>488.09</v>
      </c>
      <c r="M10" s="21">
        <v>15666.1</v>
      </c>
      <c r="N10" s="21">
        <v>2587.6</v>
      </c>
    </row>
    <row r="11" spans="1:14" s="34" customFormat="1" ht="18" customHeight="1">
      <c r="A11" s="19" t="s">
        <v>98</v>
      </c>
      <c r="B11" s="21">
        <v>1872.25</v>
      </c>
      <c r="C11" s="21">
        <v>19.09</v>
      </c>
      <c r="D11" s="21">
        <v>174.58</v>
      </c>
      <c r="E11" s="21">
        <v>16290.97</v>
      </c>
      <c r="F11" s="21">
        <v>9.25</v>
      </c>
      <c r="G11" s="21">
        <v>18191.560000000001</v>
      </c>
      <c r="H11" s="21">
        <v>42.09</v>
      </c>
      <c r="I11" s="21">
        <v>16361.46097822</v>
      </c>
      <c r="J11" s="21">
        <v>108.129908375</v>
      </c>
      <c r="K11" s="21">
        <v>3359.5446820050001</v>
      </c>
      <c r="L11" s="21">
        <v>572.06794532499998</v>
      </c>
      <c r="M11" s="21">
        <v>20401.203513925</v>
      </c>
      <c r="N11" s="21">
        <v>2611.8000000000002</v>
      </c>
    </row>
    <row r="12" spans="1:14" s="34" customFormat="1" ht="18" customHeight="1">
      <c r="A12" s="19" t="s">
        <v>99</v>
      </c>
      <c r="B12" s="21">
        <v>2025.63</v>
      </c>
      <c r="C12" s="21">
        <v>28.35</v>
      </c>
      <c r="D12" s="21">
        <v>0</v>
      </c>
      <c r="E12" s="21">
        <v>27120.23</v>
      </c>
      <c r="F12" s="21">
        <v>10.6</v>
      </c>
      <c r="G12" s="21">
        <v>29184.81</v>
      </c>
      <c r="H12" s="21">
        <v>42.5</v>
      </c>
      <c r="I12" s="21">
        <v>15610.12237952</v>
      </c>
      <c r="J12" s="21">
        <v>126.58442631</v>
      </c>
      <c r="K12" s="21">
        <v>4366.8440960150001</v>
      </c>
      <c r="L12" s="21">
        <v>1023.96442135</v>
      </c>
      <c r="M12" s="21">
        <v>21127.515323194999</v>
      </c>
      <c r="N12" s="21">
        <v>2654.84</v>
      </c>
    </row>
    <row r="13" spans="1:14" s="34" customFormat="1" ht="18" customHeight="1">
      <c r="A13" s="19" t="s">
        <v>765</v>
      </c>
      <c r="B13" s="21">
        <v>3009.41</v>
      </c>
      <c r="C13" s="21">
        <v>86.59</v>
      </c>
      <c r="D13" s="21">
        <v>53.02</v>
      </c>
      <c r="E13" s="21">
        <v>25241.64</v>
      </c>
      <c r="F13" s="21">
        <v>14.57</v>
      </c>
      <c r="G13" s="21">
        <v>28352.21</v>
      </c>
      <c r="H13" s="21">
        <v>42.87</v>
      </c>
      <c r="I13" s="104">
        <v>23745.58382</v>
      </c>
      <c r="J13" s="104">
        <v>563.35049479999998</v>
      </c>
      <c r="K13" s="104">
        <v>5017.533762</v>
      </c>
      <c r="L13" s="104">
        <v>699.9542563</v>
      </c>
      <c r="M13" s="104">
        <v>30026.422330000001</v>
      </c>
      <c r="N13" s="104">
        <v>2656.51</v>
      </c>
    </row>
    <row r="14" spans="1:14" s="34" customFormat="1" ht="18" customHeight="1">
      <c r="A14" s="401">
        <v>44504</v>
      </c>
      <c r="B14" s="104">
        <v>3023.89</v>
      </c>
      <c r="C14" s="104">
        <v>61.11</v>
      </c>
      <c r="D14" s="104">
        <v>217.43</v>
      </c>
      <c r="E14" s="104">
        <v>21790.720000000001</v>
      </c>
      <c r="F14" s="104">
        <v>8.6</v>
      </c>
      <c r="G14" s="104">
        <v>24884.32</v>
      </c>
      <c r="H14" s="402">
        <v>43.3</v>
      </c>
      <c r="I14" s="51">
        <v>23039.674660000001</v>
      </c>
      <c r="J14" s="51">
        <v>160.588787</v>
      </c>
      <c r="K14" s="51">
        <v>4286.2684550000004</v>
      </c>
      <c r="L14" s="51">
        <v>475.43429950000001</v>
      </c>
      <c r="M14" s="51">
        <v>27961.966199999999</v>
      </c>
      <c r="N14" s="51">
        <v>2683.93</v>
      </c>
    </row>
    <row r="15" spans="1:14" s="34" customFormat="1" ht="18" customHeight="1">
      <c r="A15" s="108" t="s">
        <v>901</v>
      </c>
      <c r="B15" s="51">
        <v>4598.2299999999996</v>
      </c>
      <c r="C15" s="51">
        <v>58.29</v>
      </c>
      <c r="D15" s="51">
        <v>0</v>
      </c>
      <c r="E15" s="51">
        <v>39046.25</v>
      </c>
      <c r="F15" s="51">
        <v>151.35</v>
      </c>
      <c r="G15" s="51">
        <v>43854.12</v>
      </c>
      <c r="H15" s="51">
        <v>44.03</v>
      </c>
      <c r="I15" s="51">
        <v>28366.336927144999</v>
      </c>
      <c r="J15" s="51">
        <v>141.026932655</v>
      </c>
      <c r="K15" s="51">
        <v>5151.7434369599996</v>
      </c>
      <c r="L15" s="51">
        <v>1119.98103945</v>
      </c>
      <c r="M15" s="51">
        <v>34779.088336209999</v>
      </c>
      <c r="N15" s="51">
        <v>2718.96</v>
      </c>
    </row>
    <row r="16" spans="1:14" s="34" customFormat="1" ht="18" customHeight="1">
      <c r="A16" s="108" t="s">
        <v>915</v>
      </c>
      <c r="B16" s="51">
        <v>5180.1099999999997</v>
      </c>
      <c r="C16" s="51">
        <v>144.74</v>
      </c>
      <c r="D16" s="51">
        <v>668.1</v>
      </c>
      <c r="E16" s="51">
        <v>47871.1</v>
      </c>
      <c r="F16" s="51">
        <v>163.09</v>
      </c>
      <c r="G16" s="51">
        <v>54027.139999999992</v>
      </c>
      <c r="H16" s="51">
        <v>57.07</v>
      </c>
      <c r="I16" s="51">
        <v>21705.798070249999</v>
      </c>
      <c r="J16" s="51">
        <v>644.51460708000002</v>
      </c>
      <c r="K16" s="51">
        <v>5285.0857182</v>
      </c>
      <c r="L16" s="51">
        <v>744.72989159999997</v>
      </c>
      <c r="M16" s="51">
        <v>28380.128287129999</v>
      </c>
      <c r="N16" s="51">
        <v>2754.33</v>
      </c>
    </row>
    <row r="17" spans="1:15" s="34" customFormat="1" ht="18" customHeight="1">
      <c r="A17" s="108" t="s">
        <v>1134</v>
      </c>
      <c r="B17" s="51">
        <v>5884.22</v>
      </c>
      <c r="C17" s="51">
        <v>380.61</v>
      </c>
      <c r="D17" s="51">
        <v>347.36</v>
      </c>
      <c r="E17" s="51">
        <v>60858.25</v>
      </c>
      <c r="F17" s="51">
        <v>303.02999999999997</v>
      </c>
      <c r="G17" s="51">
        <v>67773.47</v>
      </c>
      <c r="H17" s="51">
        <v>57.79</v>
      </c>
      <c r="I17" s="51">
        <v>34087.024947405</v>
      </c>
      <c r="J17" s="51">
        <v>1590.08736157</v>
      </c>
      <c r="K17" s="51">
        <v>6194.0519251550004</v>
      </c>
      <c r="L17" s="51">
        <v>946.33207730000004</v>
      </c>
      <c r="M17" s="51">
        <v>42817.496311429997</v>
      </c>
      <c r="N17" s="51">
        <v>2787.21</v>
      </c>
    </row>
    <row r="18" spans="1:15" s="34" customFormat="1" ht="18" customHeight="1">
      <c r="A18" s="108" t="s">
        <v>1195</v>
      </c>
      <c r="B18" s="51">
        <v>5977.68</v>
      </c>
      <c r="C18" s="51">
        <v>70.459999999999994</v>
      </c>
      <c r="D18" s="51">
        <v>0</v>
      </c>
      <c r="E18" s="51">
        <v>49927.58</v>
      </c>
      <c r="F18" s="51">
        <v>127.14000000000001</v>
      </c>
      <c r="G18" s="51">
        <v>56102.86</v>
      </c>
      <c r="H18" s="51">
        <v>61.11</v>
      </c>
      <c r="I18" s="51">
        <v>25506.891870964999</v>
      </c>
      <c r="J18" s="51">
        <v>91.791706085000001</v>
      </c>
      <c r="K18" s="51">
        <v>7421.6147706100001</v>
      </c>
      <c r="L18" s="51">
        <v>1101.7044522250001</v>
      </c>
      <c r="M18" s="51">
        <v>34122.002799884998</v>
      </c>
      <c r="N18" s="51">
        <v>2826.87</v>
      </c>
    </row>
    <row r="19" spans="1:15" s="34" customFormat="1" ht="14.25" customHeight="1">
      <c r="A19" s="1015" t="s">
        <v>1200</v>
      </c>
      <c r="B19" s="1015"/>
      <c r="C19" s="1015"/>
      <c r="D19" s="1015"/>
      <c r="E19" s="1015"/>
    </row>
    <row r="20" spans="1:15" s="34" customFormat="1" ht="12.75" customHeight="1">
      <c r="A20" s="1015" t="s">
        <v>132</v>
      </c>
      <c r="B20" s="1015"/>
      <c r="C20" s="1015"/>
      <c r="D20" s="1015"/>
      <c r="E20" s="1015"/>
    </row>
    <row r="21" spans="1:15" s="34" customFormat="1" ht="26.1" customHeight="1"/>
    <row r="22" spans="1:15">
      <c r="B22" s="55"/>
      <c r="C22" s="55"/>
      <c r="D22" s="55"/>
      <c r="E22" s="55"/>
      <c r="F22" s="55"/>
      <c r="G22" s="55"/>
      <c r="H22" s="55"/>
      <c r="I22" s="55"/>
      <c r="J22" s="55"/>
      <c r="K22" s="55"/>
      <c r="L22" s="55"/>
      <c r="M22" s="55"/>
      <c r="N22" s="55"/>
    </row>
    <row r="23" spans="1:15">
      <c r="B23" s="55"/>
      <c r="C23" s="55"/>
      <c r="D23" s="55"/>
      <c r="E23" s="55"/>
      <c r="F23" s="55"/>
      <c r="G23" s="55"/>
      <c r="H23" s="55"/>
      <c r="I23" s="55"/>
      <c r="J23" s="55"/>
      <c r="K23" s="55"/>
      <c r="L23" s="55"/>
      <c r="M23" s="55"/>
      <c r="N23" s="55"/>
      <c r="O23" s="55"/>
    </row>
  </sheetData>
  <mergeCells count="14">
    <mergeCell ref="M3:M4"/>
    <mergeCell ref="N3:N4"/>
    <mergeCell ref="A19:E19"/>
    <mergeCell ref="A20:E20"/>
    <mergeCell ref="A1:N1"/>
    <mergeCell ref="A2:A4"/>
    <mergeCell ref="B2:H2"/>
    <mergeCell ref="I2:N2"/>
    <mergeCell ref="E3:F3"/>
    <mergeCell ref="B3:D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F10" sqref="F10"/>
    </sheetView>
  </sheetViews>
  <sheetFormatPr defaultColWidth="9.140625" defaultRowHeight="15"/>
  <cols>
    <col min="1" max="11" width="14.5703125" style="16" bestFit="1" customWidth="1"/>
    <col min="12" max="12" width="4.5703125" style="16" bestFit="1" customWidth="1"/>
    <col min="13" max="16384" width="9.140625" style="16"/>
  </cols>
  <sheetData>
    <row r="1" spans="1:11" ht="15" customHeight="1">
      <c r="A1" s="1095" t="s">
        <v>21</v>
      </c>
      <c r="B1" s="1095"/>
      <c r="C1" s="1095"/>
      <c r="D1" s="1095"/>
      <c r="E1" s="1095"/>
      <c r="F1" s="1095"/>
      <c r="G1" s="1095"/>
      <c r="H1" s="1095"/>
      <c r="I1" s="1095"/>
      <c r="J1" s="1095"/>
      <c r="K1" s="1095"/>
    </row>
    <row r="2" spans="1:11" s="34" customFormat="1" ht="12.75" customHeight="1">
      <c r="A2" s="1037" t="s">
        <v>131</v>
      </c>
      <c r="B2" s="1093" t="s">
        <v>201</v>
      </c>
      <c r="C2" s="1100"/>
      <c r="D2" s="1100"/>
      <c r="E2" s="1100"/>
      <c r="F2" s="1094"/>
      <c r="G2" s="1093" t="s">
        <v>299</v>
      </c>
      <c r="H2" s="1100"/>
      <c r="I2" s="1100"/>
      <c r="J2" s="1100"/>
      <c r="K2" s="1094"/>
    </row>
    <row r="3" spans="1:11" s="34" customFormat="1" ht="15" customHeight="1">
      <c r="A3" s="1039"/>
      <c r="B3" s="17" t="s">
        <v>300</v>
      </c>
      <c r="C3" s="17" t="s">
        <v>203</v>
      </c>
      <c r="D3" s="17" t="s">
        <v>60</v>
      </c>
      <c r="E3" s="17" t="s">
        <v>204</v>
      </c>
      <c r="F3" s="17" t="s">
        <v>200</v>
      </c>
      <c r="G3" s="17" t="s">
        <v>300</v>
      </c>
      <c r="H3" s="17" t="s">
        <v>203</v>
      </c>
      <c r="I3" s="17" t="s">
        <v>60</v>
      </c>
      <c r="J3" s="17" t="s">
        <v>204</v>
      </c>
      <c r="K3" s="17" t="s">
        <v>200</v>
      </c>
    </row>
    <row r="4" spans="1:11" s="34" customFormat="1" ht="18" customHeight="1">
      <c r="A4" s="23" t="s">
        <v>92</v>
      </c>
      <c r="B4" s="329">
        <v>85.130477161000002</v>
      </c>
      <c r="C4" s="329">
        <v>5.6123700000000002E-4</v>
      </c>
      <c r="D4" s="329">
        <v>0</v>
      </c>
      <c r="E4" s="329">
        <v>0</v>
      </c>
      <c r="F4" s="329">
        <v>14.868961602000001</v>
      </c>
      <c r="G4" s="329">
        <v>85.329815303000004</v>
      </c>
      <c r="H4" s="329">
        <v>0</v>
      </c>
      <c r="I4" s="329">
        <v>0</v>
      </c>
      <c r="J4" s="329">
        <v>0</v>
      </c>
      <c r="K4" s="329">
        <v>14.670184697</v>
      </c>
    </row>
    <row r="5" spans="1:11" s="34" customFormat="1" ht="18" customHeight="1">
      <c r="A5" s="23" t="s">
        <v>93</v>
      </c>
      <c r="B5" s="329">
        <v>83.52593108932335</v>
      </c>
      <c r="C5" s="329">
        <v>1.0296892375292826E-3</v>
      </c>
      <c r="D5" s="329">
        <v>0</v>
      </c>
      <c r="E5" s="329">
        <v>0</v>
      </c>
      <c r="F5" s="329">
        <v>16.473039221439134</v>
      </c>
      <c r="G5" s="329">
        <v>9.498639408011627</v>
      </c>
      <c r="H5" s="329">
        <v>1.4947445784134403</v>
      </c>
      <c r="I5" s="329">
        <v>0</v>
      </c>
      <c r="J5" s="329">
        <v>0</v>
      </c>
      <c r="K5" s="329">
        <v>89.006616013574927</v>
      </c>
    </row>
    <row r="6" spans="1:11" s="34" customFormat="1" ht="18" customHeight="1">
      <c r="A6" s="19" t="s">
        <v>94</v>
      </c>
      <c r="B6" s="91">
        <v>80.560061834999999</v>
      </c>
      <c r="C6" s="91">
        <v>3.4915899999999998E-4</v>
      </c>
      <c r="D6" s="91">
        <v>0</v>
      </c>
      <c r="E6" s="91">
        <v>0</v>
      </c>
      <c r="F6" s="91">
        <v>19.439589005999999</v>
      </c>
      <c r="G6" s="91">
        <v>79.426677067</v>
      </c>
      <c r="H6" s="91">
        <v>0</v>
      </c>
      <c r="I6" s="91">
        <v>0</v>
      </c>
      <c r="J6" s="91">
        <v>0</v>
      </c>
      <c r="K6" s="91">
        <v>20.573322933</v>
      </c>
    </row>
    <row r="7" spans="1:11" s="34" customFormat="1" ht="18" customHeight="1">
      <c r="A7" s="19" t="s">
        <v>95</v>
      </c>
      <c r="B7" s="91">
        <v>77.26813507</v>
      </c>
      <c r="C7" s="91">
        <v>4.1465399999999998E-4</v>
      </c>
      <c r="D7" s="91">
        <v>0</v>
      </c>
      <c r="E7" s="91">
        <v>0</v>
      </c>
      <c r="F7" s="91">
        <v>22.73145027</v>
      </c>
      <c r="G7" s="91">
        <v>86.397748593000003</v>
      </c>
      <c r="H7" s="91">
        <v>0</v>
      </c>
      <c r="I7" s="91">
        <v>0</v>
      </c>
      <c r="J7" s="91">
        <v>0</v>
      </c>
      <c r="K7" s="91">
        <v>13.602251407000001</v>
      </c>
    </row>
    <row r="8" spans="1:11" s="34" customFormat="1" ht="18" customHeight="1">
      <c r="A8" s="19" t="s">
        <v>96</v>
      </c>
      <c r="B8" s="91">
        <v>76.685262211999998</v>
      </c>
      <c r="C8" s="91">
        <v>0</v>
      </c>
      <c r="D8" s="91">
        <v>0</v>
      </c>
      <c r="E8" s="91">
        <v>0</v>
      </c>
      <c r="F8" s="91">
        <v>23.314737787999999</v>
      </c>
      <c r="G8" s="91">
        <v>66.206123973000004</v>
      </c>
      <c r="H8" s="91">
        <v>0</v>
      </c>
      <c r="I8" s="91">
        <v>0</v>
      </c>
      <c r="J8" s="91">
        <v>0</v>
      </c>
      <c r="K8" s="91">
        <v>33.793876027000003</v>
      </c>
    </row>
    <row r="9" spans="1:11" s="34" customFormat="1" ht="18" customHeight="1">
      <c r="A9" s="19" t="s">
        <v>97</v>
      </c>
      <c r="B9" s="91">
        <v>78.679575172</v>
      </c>
      <c r="C9" s="91">
        <v>0.26190000000000002</v>
      </c>
      <c r="D9" s="91">
        <v>0</v>
      </c>
      <c r="E9" s="91">
        <v>0</v>
      </c>
      <c r="F9" s="91">
        <v>21.320422209</v>
      </c>
      <c r="G9" s="91">
        <v>69.790000000000006</v>
      </c>
      <c r="H9" s="91">
        <v>0</v>
      </c>
      <c r="I9" s="91">
        <v>0</v>
      </c>
      <c r="J9" s="91">
        <v>0</v>
      </c>
      <c r="K9" s="91">
        <v>30.21</v>
      </c>
    </row>
    <row r="10" spans="1:11" s="34" customFormat="1" ht="18" customHeight="1">
      <c r="A10" s="19" t="s">
        <v>98</v>
      </c>
      <c r="B10" s="91">
        <v>78.518868406999999</v>
      </c>
      <c r="C10" s="91">
        <v>0</v>
      </c>
      <c r="D10" s="91">
        <v>0</v>
      </c>
      <c r="E10" s="91">
        <v>0</v>
      </c>
      <c r="F10" s="91">
        <v>21.481131593000001</v>
      </c>
      <c r="G10" s="91">
        <v>99.499165274999996</v>
      </c>
      <c r="H10" s="91">
        <v>0</v>
      </c>
      <c r="I10" s="91">
        <v>0</v>
      </c>
      <c r="J10" s="91">
        <v>0</v>
      </c>
      <c r="K10" s="91">
        <v>0.50083472500000004</v>
      </c>
    </row>
    <row r="11" spans="1:11" s="34" customFormat="1" ht="18" customHeight="1">
      <c r="A11" s="170" t="s">
        <v>99</v>
      </c>
      <c r="B11" s="225">
        <v>91.036810325999994</v>
      </c>
      <c r="C11" s="225">
        <v>0</v>
      </c>
      <c r="D11" s="225">
        <v>0</v>
      </c>
      <c r="E11" s="225">
        <v>0</v>
      </c>
      <c r="F11" s="225">
        <v>8.9631896740000006</v>
      </c>
      <c r="G11" s="225">
        <v>34.065395975999998</v>
      </c>
      <c r="H11" s="225">
        <v>0</v>
      </c>
      <c r="I11" s="225">
        <v>0</v>
      </c>
      <c r="J11" s="225">
        <v>0</v>
      </c>
      <c r="K11" s="225">
        <v>65.934604023999995</v>
      </c>
    </row>
    <row r="12" spans="1:11" s="34" customFormat="1" ht="18" customHeight="1">
      <c r="A12" s="108" t="s">
        <v>765</v>
      </c>
      <c r="B12" s="226">
        <v>98.394340321000001</v>
      </c>
      <c r="C12" s="226">
        <v>0</v>
      </c>
      <c r="D12" s="226">
        <v>0</v>
      </c>
      <c r="E12" s="226">
        <v>0</v>
      </c>
      <c r="F12" s="226">
        <v>1.605659679</v>
      </c>
      <c r="G12" s="226">
        <v>33.800712869000002</v>
      </c>
      <c r="H12" s="226">
        <v>0</v>
      </c>
      <c r="I12" s="226">
        <v>0</v>
      </c>
      <c r="J12" s="226">
        <v>0</v>
      </c>
      <c r="K12" s="226">
        <v>66.199287131000006</v>
      </c>
    </row>
    <row r="13" spans="1:11" s="34" customFormat="1" ht="18" customHeight="1">
      <c r="A13" s="108" t="s">
        <v>802</v>
      </c>
      <c r="B13" s="226">
        <v>97.368352755000004</v>
      </c>
      <c r="C13" s="226">
        <v>0</v>
      </c>
      <c r="D13" s="226">
        <v>0</v>
      </c>
      <c r="E13" s="226">
        <v>0</v>
      </c>
      <c r="F13" s="226">
        <v>2.6316472449999999</v>
      </c>
      <c r="G13" s="226">
        <v>16.685238923</v>
      </c>
      <c r="H13" s="226">
        <v>0</v>
      </c>
      <c r="I13" s="226">
        <v>0</v>
      </c>
      <c r="J13" s="226">
        <v>0</v>
      </c>
      <c r="K13" s="226">
        <v>83.314761077</v>
      </c>
    </row>
    <row r="14" spans="1:11" s="34" customFormat="1" ht="18" customHeight="1">
      <c r="A14" s="108" t="s">
        <v>901</v>
      </c>
      <c r="B14" s="226">
        <v>86.641817787280246</v>
      </c>
      <c r="C14" s="226">
        <v>2.1611510739125828E-4</v>
      </c>
      <c r="D14" s="226">
        <v>0</v>
      </c>
      <c r="E14" s="226">
        <v>0</v>
      </c>
      <c r="F14" s="226">
        <v>13.357966097612348</v>
      </c>
      <c r="G14" s="226">
        <v>21.77339402259209</v>
      </c>
      <c r="H14" s="226">
        <v>0</v>
      </c>
      <c r="I14" s="226">
        <v>0</v>
      </c>
      <c r="J14" s="226">
        <v>0</v>
      </c>
      <c r="K14" s="226">
        <v>78.226605977407914</v>
      </c>
    </row>
    <row r="15" spans="1:11" s="34" customFormat="1" ht="18" customHeight="1">
      <c r="A15" s="108" t="s">
        <v>915</v>
      </c>
      <c r="B15" s="226">
        <v>93.173808282181199</v>
      </c>
      <c r="C15" s="226">
        <v>3.7736142333919552E-6</v>
      </c>
      <c r="D15" s="226">
        <v>0</v>
      </c>
      <c r="E15" s="226">
        <v>0</v>
      </c>
      <c r="F15" s="226">
        <v>6.8261879442045785</v>
      </c>
      <c r="G15" s="226">
        <v>11.738655447877431</v>
      </c>
      <c r="H15" s="226">
        <v>0</v>
      </c>
      <c r="I15" s="226">
        <v>0</v>
      </c>
      <c r="J15" s="226">
        <v>0</v>
      </c>
      <c r="K15" s="226">
        <v>88.26134455212258</v>
      </c>
    </row>
    <row r="16" spans="1:11" s="34" customFormat="1" ht="18" customHeight="1">
      <c r="A16" s="108" t="s">
        <v>1134</v>
      </c>
      <c r="B16" s="226">
        <v>83.75990556455109</v>
      </c>
      <c r="C16" s="226">
        <v>1.2836460867702243E-2</v>
      </c>
      <c r="D16" s="226">
        <v>0</v>
      </c>
      <c r="E16" s="226">
        <v>0</v>
      </c>
      <c r="F16" s="226">
        <v>16.227257974581203</v>
      </c>
      <c r="G16" s="226">
        <v>12.954861465970085</v>
      </c>
      <c r="H16" s="226">
        <v>0.5857225654135132</v>
      </c>
      <c r="I16" s="226">
        <v>0</v>
      </c>
      <c r="J16" s="226">
        <v>0</v>
      </c>
      <c r="K16" s="226">
        <v>86.459415968616398</v>
      </c>
    </row>
    <row r="17" spans="1:11" s="34" customFormat="1" ht="18" customHeight="1">
      <c r="A17" s="108" t="s">
        <v>1195</v>
      </c>
      <c r="B17" s="226">
        <v>70.896179192429827</v>
      </c>
      <c r="C17" s="226">
        <v>0</v>
      </c>
      <c r="D17" s="226">
        <v>0</v>
      </c>
      <c r="E17" s="226">
        <v>0</v>
      </c>
      <c r="F17" s="226">
        <v>29.10382080757017</v>
      </c>
      <c r="G17" s="226">
        <v>9.498639408011627</v>
      </c>
      <c r="H17" s="226">
        <v>1.4947445784134403</v>
      </c>
      <c r="I17" s="226">
        <v>0</v>
      </c>
      <c r="J17" s="226">
        <v>0</v>
      </c>
      <c r="K17" s="226">
        <v>89.006616013574927</v>
      </c>
    </row>
    <row r="18" spans="1:11" s="34" customFormat="1" ht="15" customHeight="1">
      <c r="A18" s="1015" t="s">
        <v>1200</v>
      </c>
      <c r="B18" s="1015"/>
      <c r="C18" s="1015"/>
      <c r="D18" s="1015"/>
      <c r="E18" s="1015"/>
      <c r="F18" s="1015"/>
      <c r="G18" s="1015"/>
      <c r="H18" s="1015"/>
      <c r="I18" s="1015"/>
      <c r="J18" s="1015"/>
      <c r="K18" s="1015"/>
    </row>
    <row r="19" spans="1:11" s="34" customFormat="1" ht="13.5" customHeight="1">
      <c r="A19" s="1015" t="s">
        <v>205</v>
      </c>
      <c r="B19" s="1015"/>
      <c r="C19" s="1015"/>
      <c r="D19" s="1015"/>
      <c r="E19" s="1015"/>
      <c r="F19" s="1015"/>
      <c r="G19" s="1015"/>
      <c r="H19" s="1015"/>
      <c r="I19" s="1015"/>
      <c r="J19" s="1015"/>
      <c r="K19" s="1015"/>
    </row>
    <row r="20" spans="1:11" s="34" customFormat="1" ht="27.6" customHeight="1"/>
  </sheetData>
  <mergeCells count="6">
    <mergeCell ref="A19:K19"/>
    <mergeCell ref="A1:K1"/>
    <mergeCell ref="A2:A3"/>
    <mergeCell ref="B2:F2"/>
    <mergeCell ref="G2:K2"/>
    <mergeCell ref="A18:K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A2" sqref="A2:F5"/>
    </sheetView>
  </sheetViews>
  <sheetFormatPr defaultColWidth="9.140625" defaultRowHeight="15"/>
  <cols>
    <col min="1" max="11" width="14.5703125" style="16" bestFit="1" customWidth="1"/>
    <col min="12" max="12" width="5" style="16" bestFit="1" customWidth="1"/>
    <col min="13" max="16384" width="9.140625" style="16"/>
  </cols>
  <sheetData>
    <row r="1" spans="1:11" ht="18" customHeight="1">
      <c r="A1" s="1095" t="s">
        <v>22</v>
      </c>
      <c r="B1" s="1095"/>
      <c r="C1" s="1095"/>
      <c r="D1" s="1095"/>
      <c r="E1" s="1095"/>
      <c r="F1" s="1095"/>
      <c r="G1" s="1095"/>
      <c r="H1" s="1095"/>
      <c r="I1" s="1095"/>
      <c r="J1" s="1095"/>
      <c r="K1" s="1095"/>
    </row>
    <row r="2" spans="1:11" s="34" customFormat="1" ht="18" customHeight="1">
      <c r="A2" s="1037" t="s">
        <v>131</v>
      </c>
      <c r="B2" s="1043" t="s">
        <v>201</v>
      </c>
      <c r="C2" s="1111"/>
      <c r="D2" s="1111"/>
      <c r="E2" s="1111"/>
      <c r="F2" s="1044"/>
      <c r="G2" s="1043" t="s">
        <v>299</v>
      </c>
      <c r="H2" s="1111"/>
      <c r="I2" s="1111"/>
      <c r="J2" s="1111"/>
      <c r="K2" s="1044"/>
    </row>
    <row r="3" spans="1:11" s="34" customFormat="1" ht="15" customHeight="1">
      <c r="A3" s="1039"/>
      <c r="B3" s="53" t="s">
        <v>300</v>
      </c>
      <c r="C3" s="53" t="s">
        <v>203</v>
      </c>
      <c r="D3" s="53" t="s">
        <v>60</v>
      </c>
      <c r="E3" s="53" t="s">
        <v>204</v>
      </c>
      <c r="F3" s="53" t="s">
        <v>200</v>
      </c>
      <c r="G3" s="53" t="s">
        <v>300</v>
      </c>
      <c r="H3" s="53" t="s">
        <v>203</v>
      </c>
      <c r="I3" s="53" t="s">
        <v>60</v>
      </c>
      <c r="J3" s="53" t="s">
        <v>204</v>
      </c>
      <c r="K3" s="53" t="s">
        <v>200</v>
      </c>
    </row>
    <row r="4" spans="1:11" s="34" customFormat="1" ht="18" customHeight="1">
      <c r="A4" s="23" t="s">
        <v>92</v>
      </c>
      <c r="B4" s="66">
        <v>42.62</v>
      </c>
      <c r="C4" s="66">
        <v>13.23</v>
      </c>
      <c r="D4" s="66">
        <v>0.15</v>
      </c>
      <c r="E4" s="66">
        <v>0</v>
      </c>
      <c r="F4" s="66">
        <v>44.01</v>
      </c>
      <c r="G4" s="66">
        <v>16.98</v>
      </c>
      <c r="H4" s="66">
        <v>23.73</v>
      </c>
      <c r="I4" s="66">
        <v>10.24</v>
      </c>
      <c r="J4" s="66">
        <v>0</v>
      </c>
      <c r="K4" s="66">
        <v>49.05</v>
      </c>
    </row>
    <row r="5" spans="1:11" s="34" customFormat="1" ht="18" customHeight="1">
      <c r="A5" s="23" t="s">
        <v>93</v>
      </c>
      <c r="B5" s="66">
        <v>48.83</v>
      </c>
      <c r="C5" s="66">
        <v>8.67</v>
      </c>
      <c r="D5" s="66">
        <v>0.1</v>
      </c>
      <c r="E5" s="66">
        <v>0</v>
      </c>
      <c r="F5" s="66">
        <v>42.4</v>
      </c>
      <c r="G5" s="66">
        <v>17.79</v>
      </c>
      <c r="H5" s="66">
        <v>18.28</v>
      </c>
      <c r="I5" s="66">
        <v>9.68</v>
      </c>
      <c r="J5" s="66">
        <v>0</v>
      </c>
      <c r="K5" s="66">
        <v>54.25</v>
      </c>
    </row>
    <row r="6" spans="1:11" s="34" customFormat="1" ht="18" customHeight="1">
      <c r="A6" s="19" t="s">
        <v>94</v>
      </c>
      <c r="B6" s="62">
        <v>49.19</v>
      </c>
      <c r="C6" s="62">
        <v>12.03</v>
      </c>
      <c r="D6" s="62">
        <v>0.12</v>
      </c>
      <c r="E6" s="62">
        <v>0</v>
      </c>
      <c r="F6" s="62">
        <v>38.659999999999997</v>
      </c>
      <c r="G6" s="62">
        <v>16.62</v>
      </c>
      <c r="H6" s="62">
        <v>22</v>
      </c>
      <c r="I6" s="62">
        <v>11.41</v>
      </c>
      <c r="J6" s="62">
        <v>0</v>
      </c>
      <c r="K6" s="62">
        <v>49.97</v>
      </c>
    </row>
    <row r="7" spans="1:11" s="34" customFormat="1" ht="18" customHeight="1">
      <c r="A7" s="19" t="s">
        <v>95</v>
      </c>
      <c r="B7" s="62">
        <v>47.91</v>
      </c>
      <c r="C7" s="62">
        <v>10.42</v>
      </c>
      <c r="D7" s="62">
        <v>0.14000000000000001</v>
      </c>
      <c r="E7" s="62">
        <v>0</v>
      </c>
      <c r="F7" s="62">
        <v>41.53</v>
      </c>
      <c r="G7" s="62">
        <v>18.649999999999999</v>
      </c>
      <c r="H7" s="62">
        <v>19.47</v>
      </c>
      <c r="I7" s="62">
        <v>9.2899999999999991</v>
      </c>
      <c r="J7" s="62">
        <v>0</v>
      </c>
      <c r="K7" s="62">
        <v>52.59</v>
      </c>
    </row>
    <row r="8" spans="1:11" s="34" customFormat="1" ht="18" customHeight="1">
      <c r="A8" s="19" t="s">
        <v>96</v>
      </c>
      <c r="B8" s="62">
        <v>48.36</v>
      </c>
      <c r="C8" s="62">
        <v>10.4</v>
      </c>
      <c r="D8" s="62">
        <v>0.12</v>
      </c>
      <c r="E8" s="62">
        <v>0</v>
      </c>
      <c r="F8" s="62">
        <v>41.13</v>
      </c>
      <c r="G8" s="62">
        <v>18.690000000000001</v>
      </c>
      <c r="H8" s="62">
        <v>17</v>
      </c>
      <c r="I8" s="62">
        <v>8.01</v>
      </c>
      <c r="J8" s="62">
        <v>0</v>
      </c>
      <c r="K8" s="62">
        <v>56.3</v>
      </c>
    </row>
    <row r="9" spans="1:11" s="34" customFormat="1" ht="18" customHeight="1">
      <c r="A9" s="19" t="s">
        <v>97</v>
      </c>
      <c r="B9" s="62">
        <v>47.59</v>
      </c>
      <c r="C9" s="62">
        <v>9.19</v>
      </c>
      <c r="D9" s="62">
        <v>0.11</v>
      </c>
      <c r="E9" s="62">
        <v>0</v>
      </c>
      <c r="F9" s="62">
        <v>43.11</v>
      </c>
      <c r="G9" s="62">
        <v>17.38</v>
      </c>
      <c r="H9" s="62">
        <v>17.86</v>
      </c>
      <c r="I9" s="62">
        <v>9.35</v>
      </c>
      <c r="J9" s="62">
        <v>0</v>
      </c>
      <c r="K9" s="62">
        <v>55.41</v>
      </c>
    </row>
    <row r="10" spans="1:11" s="34" customFormat="1" ht="18" customHeight="1">
      <c r="A10" s="19" t="s">
        <v>98</v>
      </c>
      <c r="B10" s="62">
        <v>47.6</v>
      </c>
      <c r="C10" s="62">
        <v>8.9499999999999993</v>
      </c>
      <c r="D10" s="62">
        <v>0.12</v>
      </c>
      <c r="E10" s="62">
        <v>0</v>
      </c>
      <c r="F10" s="62">
        <v>43.32</v>
      </c>
      <c r="G10" s="62">
        <v>17.43</v>
      </c>
      <c r="H10" s="62">
        <v>18.2</v>
      </c>
      <c r="I10" s="62">
        <v>7.66</v>
      </c>
      <c r="J10" s="62">
        <v>0</v>
      </c>
      <c r="K10" s="62">
        <v>56.71</v>
      </c>
    </row>
    <row r="11" spans="1:11" s="34" customFormat="1" ht="18" customHeight="1">
      <c r="A11" s="170" t="s">
        <v>99</v>
      </c>
      <c r="B11" s="204">
        <v>48.26</v>
      </c>
      <c r="C11" s="204">
        <v>7.28</v>
      </c>
      <c r="D11" s="204">
        <v>0.11</v>
      </c>
      <c r="E11" s="204">
        <v>0</v>
      </c>
      <c r="F11" s="204">
        <v>44.35</v>
      </c>
      <c r="G11" s="204">
        <v>16.11</v>
      </c>
      <c r="H11" s="204">
        <v>19.45</v>
      </c>
      <c r="I11" s="204">
        <v>10.94</v>
      </c>
      <c r="J11" s="204">
        <v>0</v>
      </c>
      <c r="K11" s="204">
        <v>53.5</v>
      </c>
    </row>
    <row r="12" spans="1:11" s="34" customFormat="1" ht="18" customHeight="1">
      <c r="A12" s="108" t="s">
        <v>765</v>
      </c>
      <c r="B12" s="205">
        <v>47.76</v>
      </c>
      <c r="C12" s="205">
        <v>8.17</v>
      </c>
      <c r="D12" s="205">
        <v>0.12</v>
      </c>
      <c r="E12" s="205">
        <v>0</v>
      </c>
      <c r="F12" s="205">
        <v>43.95</v>
      </c>
      <c r="G12" s="205">
        <v>17.91</v>
      </c>
      <c r="H12" s="205">
        <v>17.579999999999998</v>
      </c>
      <c r="I12" s="205">
        <v>9.35</v>
      </c>
      <c r="J12" s="205">
        <v>0</v>
      </c>
      <c r="K12" s="205">
        <v>55.16</v>
      </c>
    </row>
    <row r="13" spans="1:11" s="34" customFormat="1" ht="18" customHeight="1">
      <c r="A13" s="108" t="s">
        <v>802</v>
      </c>
      <c r="B13" s="205">
        <v>47.91</v>
      </c>
      <c r="C13" s="205">
        <v>8.61</v>
      </c>
      <c r="D13" s="205">
        <v>0.11</v>
      </c>
      <c r="E13" s="205">
        <v>0</v>
      </c>
      <c r="F13" s="205">
        <v>43.36</v>
      </c>
      <c r="G13" s="205">
        <v>17.04</v>
      </c>
      <c r="H13" s="205">
        <v>17.7</v>
      </c>
      <c r="I13" s="205">
        <v>9.01</v>
      </c>
      <c r="J13" s="205">
        <v>0</v>
      </c>
      <c r="K13" s="205">
        <v>56.25</v>
      </c>
    </row>
    <row r="14" spans="1:11" s="34" customFormat="1" ht="18" customHeight="1">
      <c r="A14" s="108" t="s">
        <v>901</v>
      </c>
      <c r="B14" s="205">
        <v>49.12</v>
      </c>
      <c r="C14" s="205">
        <v>7.54</v>
      </c>
      <c r="D14" s="205">
        <v>0.09</v>
      </c>
      <c r="E14" s="205">
        <v>0</v>
      </c>
      <c r="F14" s="205">
        <v>43.25</v>
      </c>
      <c r="G14" s="205">
        <v>17.22</v>
      </c>
      <c r="H14" s="205">
        <v>17.329999999999998</v>
      </c>
      <c r="I14" s="205">
        <v>11.5</v>
      </c>
      <c r="J14" s="205">
        <v>0</v>
      </c>
      <c r="K14" s="205">
        <v>53.95</v>
      </c>
    </row>
    <row r="15" spans="1:11" s="34" customFormat="1" ht="18" customHeight="1">
      <c r="A15" s="108" t="s">
        <v>915</v>
      </c>
      <c r="B15" s="205">
        <v>49.73</v>
      </c>
      <c r="C15" s="205">
        <v>8.4499999999999993</v>
      </c>
      <c r="D15" s="205">
        <v>0.09</v>
      </c>
      <c r="E15" s="205">
        <v>0</v>
      </c>
      <c r="F15" s="205">
        <v>41.73</v>
      </c>
      <c r="G15" s="205">
        <v>18.96</v>
      </c>
      <c r="H15" s="205">
        <v>17.600000000000001</v>
      </c>
      <c r="I15" s="205">
        <v>9.92</v>
      </c>
      <c r="J15" s="205">
        <v>0</v>
      </c>
      <c r="K15" s="205">
        <v>53.51</v>
      </c>
    </row>
    <row r="16" spans="1:11" s="34" customFormat="1" ht="18" customHeight="1">
      <c r="A16" s="108" t="s">
        <v>1134</v>
      </c>
      <c r="B16" s="205">
        <v>49.61</v>
      </c>
      <c r="C16" s="205">
        <v>9.08</v>
      </c>
      <c r="D16" s="205">
        <v>0.08</v>
      </c>
      <c r="E16" s="205">
        <v>0</v>
      </c>
      <c r="F16" s="205">
        <v>41.23</v>
      </c>
      <c r="G16" s="205">
        <v>18.489999999999998</v>
      </c>
      <c r="H16" s="205">
        <v>18.600000000000001</v>
      </c>
      <c r="I16" s="205">
        <v>9.17</v>
      </c>
      <c r="J16" s="205">
        <v>0</v>
      </c>
      <c r="K16" s="205">
        <v>53.74</v>
      </c>
    </row>
    <row r="17" spans="1:11" s="34" customFormat="1" ht="18" customHeight="1">
      <c r="A17" s="108" t="s">
        <v>1195</v>
      </c>
      <c r="B17" s="205">
        <v>50.72</v>
      </c>
      <c r="C17" s="205">
        <v>7.28</v>
      </c>
      <c r="D17" s="205">
        <v>0.08</v>
      </c>
      <c r="E17" s="205">
        <v>0</v>
      </c>
      <c r="F17" s="205">
        <v>41.92</v>
      </c>
      <c r="G17" s="205">
        <v>18.41</v>
      </c>
      <c r="H17" s="205">
        <v>18.7</v>
      </c>
      <c r="I17" s="205">
        <v>12.06</v>
      </c>
      <c r="J17" s="205">
        <v>0</v>
      </c>
      <c r="K17" s="205">
        <v>50.83</v>
      </c>
    </row>
    <row r="18" spans="1:11" s="34" customFormat="1" ht="14.25" customHeight="1">
      <c r="A18" s="1119" t="s">
        <v>1200</v>
      </c>
      <c r="B18" s="1119"/>
      <c r="C18" s="1119"/>
      <c r="D18" s="1119"/>
      <c r="E18" s="1119"/>
      <c r="F18" s="1119"/>
      <c r="G18" s="1119"/>
      <c r="H18" s="1119"/>
      <c r="I18" s="1119"/>
      <c r="J18" s="1119"/>
      <c r="K18" s="1119"/>
    </row>
    <row r="19" spans="1:11" s="34" customFormat="1" ht="13.5" customHeight="1">
      <c r="A19" s="1119" t="s">
        <v>207</v>
      </c>
      <c r="B19" s="1119"/>
      <c r="C19" s="1119"/>
      <c r="D19" s="1119"/>
      <c r="E19" s="1119"/>
      <c r="F19" s="1119"/>
      <c r="G19" s="1119"/>
      <c r="H19" s="1119"/>
      <c r="I19" s="1119"/>
      <c r="J19" s="1119"/>
      <c r="K19" s="1119"/>
    </row>
    <row r="20" spans="1:11" s="34" customFormat="1" ht="26.85" customHeight="1"/>
  </sheetData>
  <mergeCells count="6">
    <mergeCell ref="A19:K19"/>
    <mergeCell ref="A1:K1"/>
    <mergeCell ref="A2:A3"/>
    <mergeCell ref="B2:F2"/>
    <mergeCell ref="G2:K2"/>
    <mergeCell ref="A18:K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zoomScaleNormal="100" workbookViewId="0">
      <selection activeCell="C13" sqref="C13"/>
    </sheetView>
  </sheetViews>
  <sheetFormatPr defaultColWidth="9.140625" defaultRowHeight="15"/>
  <cols>
    <col min="1" max="1" width="8.140625" style="621" bestFit="1" customWidth="1"/>
    <col min="2" max="2" width="29.5703125" style="621" customWidth="1"/>
    <col min="3" max="3" width="24.140625" style="621" customWidth="1"/>
    <col min="4" max="4" width="15.140625" style="621" customWidth="1"/>
    <col min="5" max="5" width="11.140625" style="621" bestFit="1" customWidth="1"/>
    <col min="6" max="6" width="11.5703125" style="621" bestFit="1" customWidth="1"/>
    <col min="7" max="7" width="12.42578125" style="621" bestFit="1" customWidth="1"/>
    <col min="8" max="8" width="12.5703125" style="621" bestFit="1" customWidth="1"/>
    <col min="9" max="9" width="9.42578125" style="621" bestFit="1" customWidth="1"/>
    <col min="10" max="10" width="8.5703125" style="621" bestFit="1" customWidth="1"/>
    <col min="11" max="11" width="7.42578125" style="621" bestFit="1" customWidth="1"/>
    <col min="12" max="12" width="4.5703125" style="621" bestFit="1" customWidth="1"/>
    <col min="13" max="16384" width="9.140625" style="621"/>
  </cols>
  <sheetData>
    <row r="1" spans="1:11" ht="15.75" customHeight="1">
      <c r="A1" s="1029" t="s">
        <v>1210</v>
      </c>
      <c r="B1" s="1029"/>
      <c r="C1" s="1029"/>
      <c r="D1" s="1029"/>
      <c r="E1" s="1029"/>
      <c r="F1" s="1029"/>
      <c r="G1" s="1029"/>
      <c r="H1" s="1029"/>
      <c r="I1" s="1029"/>
      <c r="J1" s="1029"/>
      <c r="K1" s="1029"/>
    </row>
    <row r="2" spans="1:11" s="622" customFormat="1" ht="43.5" customHeight="1">
      <c r="A2" s="1030" t="s">
        <v>77</v>
      </c>
      <c r="B2" s="1030" t="s">
        <v>78</v>
      </c>
      <c r="C2" s="1030" t="s">
        <v>1247</v>
      </c>
      <c r="D2" s="729"/>
      <c r="E2" s="1030" t="s">
        <v>79</v>
      </c>
      <c r="F2" s="1030" t="s">
        <v>80</v>
      </c>
      <c r="G2" s="1032" t="s">
        <v>81</v>
      </c>
      <c r="H2" s="1033"/>
      <c r="I2" s="1034" t="s">
        <v>759</v>
      </c>
      <c r="J2" s="1030" t="s">
        <v>760</v>
      </c>
    </row>
    <row r="3" spans="1:11" s="622" customFormat="1" ht="55.5" customHeight="1">
      <c r="A3" s="1031"/>
      <c r="B3" s="1031"/>
      <c r="C3" s="1031"/>
      <c r="D3" s="730" t="s">
        <v>758</v>
      </c>
      <c r="E3" s="1031"/>
      <c r="F3" s="1031"/>
      <c r="G3" s="731" t="s">
        <v>82</v>
      </c>
      <c r="H3" s="731" t="s">
        <v>83</v>
      </c>
      <c r="I3" s="1035"/>
      <c r="J3" s="1031"/>
    </row>
    <row r="4" spans="1:11" ht="105">
      <c r="A4" s="689">
        <v>1</v>
      </c>
      <c r="B4" s="690" t="s">
        <v>1248</v>
      </c>
      <c r="C4" s="690" t="s">
        <v>1246</v>
      </c>
      <c r="D4" s="691">
        <v>44362</v>
      </c>
      <c r="E4" s="691">
        <v>44608</v>
      </c>
      <c r="F4" s="691">
        <v>44622</v>
      </c>
      <c r="G4" s="692">
        <v>6001268</v>
      </c>
      <c r="H4" s="693">
        <v>26</v>
      </c>
      <c r="I4" s="693">
        <v>493.84</v>
      </c>
      <c r="J4" s="693">
        <v>296.36</v>
      </c>
    </row>
    <row r="5" spans="1:11" ht="90">
      <c r="A5" s="689">
        <v>2</v>
      </c>
      <c r="B5" s="690" t="s">
        <v>1249</v>
      </c>
      <c r="C5" s="690" t="s">
        <v>1264</v>
      </c>
      <c r="D5" s="691">
        <v>44548</v>
      </c>
      <c r="E5" s="691">
        <v>44617</v>
      </c>
      <c r="F5" s="691">
        <v>44631</v>
      </c>
      <c r="G5" s="692">
        <v>2740000</v>
      </c>
      <c r="H5" s="693">
        <v>25.37</v>
      </c>
      <c r="I5" s="693">
        <v>11.5</v>
      </c>
      <c r="J5" s="693">
        <v>3.15</v>
      </c>
    </row>
  </sheetData>
  <mergeCells count="9">
    <mergeCell ref="A1:K1"/>
    <mergeCell ref="A2:A3"/>
    <mergeCell ref="B2:B3"/>
    <mergeCell ref="C2:C3"/>
    <mergeCell ref="E2:E3"/>
    <mergeCell ref="F2:F3"/>
    <mergeCell ref="G2:H2"/>
    <mergeCell ref="I2:I3"/>
    <mergeCell ref="J2:J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E25" sqref="E25"/>
    </sheetView>
  </sheetViews>
  <sheetFormatPr defaultColWidth="9.140625" defaultRowHeight="15"/>
  <cols>
    <col min="1" max="7" width="14.5703125" style="16" bestFit="1" customWidth="1"/>
    <col min="8" max="8" width="15" style="16" bestFit="1" customWidth="1"/>
    <col min="9" max="9" width="14.42578125" style="16" bestFit="1" customWidth="1"/>
    <col min="10" max="11" width="14.5703125" style="16" bestFit="1" customWidth="1"/>
    <col min="12" max="12" width="4.5703125" style="16" bestFit="1" customWidth="1"/>
    <col min="13" max="16384" width="9.140625" style="16"/>
  </cols>
  <sheetData>
    <row r="1" spans="1:11" ht="15" customHeight="1">
      <c r="A1" s="1095" t="s">
        <v>23</v>
      </c>
      <c r="B1" s="1095"/>
      <c r="C1" s="1095"/>
      <c r="D1" s="1095"/>
      <c r="E1" s="1095"/>
      <c r="F1" s="1095"/>
      <c r="G1" s="1095"/>
      <c r="H1" s="1095"/>
    </row>
    <row r="2" spans="1:11" s="34" customFormat="1" ht="18" customHeight="1">
      <c r="A2" s="1043" t="s">
        <v>511</v>
      </c>
      <c r="B2" s="1111"/>
      <c r="C2" s="1111"/>
      <c r="D2" s="1111"/>
      <c r="E2" s="1111"/>
      <c r="F2" s="1111"/>
      <c r="G2" s="1111"/>
      <c r="H2" s="1111"/>
      <c r="I2" s="1111"/>
      <c r="J2" s="1111"/>
      <c r="K2" s="1044"/>
    </row>
    <row r="3" spans="1:11" s="34" customFormat="1" ht="27.75" customHeight="1">
      <c r="A3" s="92" t="s">
        <v>131</v>
      </c>
      <c r="B3" s="18" t="s">
        <v>301</v>
      </c>
      <c r="C3" s="18" t="s">
        <v>302</v>
      </c>
      <c r="D3" s="18" t="s">
        <v>303</v>
      </c>
      <c r="E3" s="18" t="s">
        <v>304</v>
      </c>
      <c r="F3" s="18" t="s">
        <v>305</v>
      </c>
      <c r="G3" s="18" t="s">
        <v>306</v>
      </c>
      <c r="H3" s="18" t="s">
        <v>307</v>
      </c>
      <c r="I3" s="18" t="s">
        <v>308</v>
      </c>
      <c r="J3" s="18" t="s">
        <v>309</v>
      </c>
      <c r="K3" s="18" t="s">
        <v>310</v>
      </c>
    </row>
    <row r="4" spans="1:11" s="41" customFormat="1" ht="18" customHeight="1">
      <c r="A4" s="23" t="s">
        <v>92</v>
      </c>
      <c r="B4" s="66">
        <v>0.64753657600000003</v>
      </c>
      <c r="C4" s="66">
        <v>99.352463424000007</v>
      </c>
      <c r="D4" s="66">
        <v>0</v>
      </c>
      <c r="E4" s="66">
        <v>0</v>
      </c>
      <c r="F4" s="66">
        <v>0</v>
      </c>
      <c r="G4" s="66">
        <v>0</v>
      </c>
      <c r="H4" s="66">
        <v>0</v>
      </c>
      <c r="I4" s="66">
        <v>0</v>
      </c>
      <c r="J4" s="66">
        <v>0</v>
      </c>
      <c r="K4" s="66">
        <v>0</v>
      </c>
    </row>
    <row r="5" spans="1:11" s="41" customFormat="1" ht="18" customHeight="1">
      <c r="A5" s="23" t="s">
        <v>93</v>
      </c>
      <c r="B5" s="66">
        <v>0</v>
      </c>
      <c r="C5" s="66">
        <v>100</v>
      </c>
      <c r="D5" s="66">
        <v>0</v>
      </c>
      <c r="E5" s="66">
        <v>0</v>
      </c>
      <c r="F5" s="66">
        <v>0</v>
      </c>
      <c r="G5" s="66">
        <v>0</v>
      </c>
      <c r="H5" s="66">
        <v>0</v>
      </c>
      <c r="I5" s="66">
        <v>0</v>
      </c>
      <c r="J5" s="66">
        <v>0</v>
      </c>
      <c r="K5" s="66">
        <v>0</v>
      </c>
    </row>
    <row r="6" spans="1:11" s="34" customFormat="1" ht="18" customHeight="1">
      <c r="A6" s="19" t="s">
        <v>94</v>
      </c>
      <c r="B6" s="62">
        <v>100</v>
      </c>
      <c r="C6" s="62">
        <v>0</v>
      </c>
      <c r="D6" s="62">
        <v>0</v>
      </c>
      <c r="E6" s="62">
        <v>0</v>
      </c>
      <c r="F6" s="62">
        <v>0</v>
      </c>
      <c r="G6" s="62">
        <v>0</v>
      </c>
      <c r="H6" s="62">
        <v>0</v>
      </c>
      <c r="I6" s="62">
        <v>0</v>
      </c>
      <c r="J6" s="62">
        <v>0</v>
      </c>
      <c r="K6" s="62">
        <v>0</v>
      </c>
    </row>
    <row r="7" spans="1:11" s="34" customFormat="1" ht="18" customHeight="1">
      <c r="A7" s="19" t="s">
        <v>95</v>
      </c>
      <c r="B7" s="62">
        <v>0</v>
      </c>
      <c r="C7" s="62">
        <v>100</v>
      </c>
      <c r="D7" s="62">
        <v>0</v>
      </c>
      <c r="E7" s="62">
        <v>0</v>
      </c>
      <c r="F7" s="62">
        <v>0</v>
      </c>
      <c r="G7" s="62">
        <v>0</v>
      </c>
      <c r="H7" s="62">
        <v>0</v>
      </c>
      <c r="I7" s="62">
        <v>0</v>
      </c>
      <c r="J7" s="62">
        <v>0</v>
      </c>
      <c r="K7" s="62">
        <v>0</v>
      </c>
    </row>
    <row r="8" spans="1:11" s="34" customFormat="1" ht="18" customHeight="1">
      <c r="A8" s="19" t="s">
        <v>96</v>
      </c>
      <c r="B8" s="62">
        <v>0</v>
      </c>
      <c r="C8" s="62">
        <v>100</v>
      </c>
      <c r="D8" s="62">
        <v>0</v>
      </c>
      <c r="E8" s="62">
        <v>0</v>
      </c>
      <c r="F8" s="62">
        <v>0</v>
      </c>
      <c r="G8" s="62">
        <v>0</v>
      </c>
      <c r="H8" s="62">
        <v>0</v>
      </c>
      <c r="I8" s="62">
        <v>0</v>
      </c>
      <c r="J8" s="62">
        <v>0</v>
      </c>
      <c r="K8" s="62">
        <v>0</v>
      </c>
    </row>
    <row r="9" spans="1:11" s="34" customFormat="1" ht="18" customHeight="1">
      <c r="A9" s="19" t="s">
        <v>97</v>
      </c>
      <c r="B9" s="62">
        <v>0</v>
      </c>
      <c r="C9" s="62">
        <v>100</v>
      </c>
      <c r="D9" s="62">
        <v>0</v>
      </c>
      <c r="E9" s="62">
        <v>0</v>
      </c>
      <c r="F9" s="62">
        <v>0</v>
      </c>
      <c r="G9" s="62">
        <v>0</v>
      </c>
      <c r="H9" s="62">
        <v>0</v>
      </c>
      <c r="I9" s="62">
        <v>0</v>
      </c>
      <c r="J9" s="62">
        <v>0</v>
      </c>
      <c r="K9" s="62">
        <v>0</v>
      </c>
    </row>
    <row r="10" spans="1:11" s="34" customFormat="1" ht="18" customHeight="1">
      <c r="A10" s="19" t="s">
        <v>98</v>
      </c>
      <c r="B10" s="62">
        <v>0</v>
      </c>
      <c r="C10" s="62">
        <v>100</v>
      </c>
      <c r="D10" s="62">
        <v>0</v>
      </c>
      <c r="E10" s="62">
        <v>0</v>
      </c>
      <c r="F10" s="62">
        <v>0</v>
      </c>
      <c r="G10" s="62">
        <v>0</v>
      </c>
      <c r="H10" s="62">
        <v>0</v>
      </c>
      <c r="I10" s="62">
        <v>0</v>
      </c>
      <c r="J10" s="62">
        <v>0</v>
      </c>
      <c r="K10" s="62">
        <v>0</v>
      </c>
    </row>
    <row r="11" spans="1:11" s="34" customFormat="1" ht="18" customHeight="1">
      <c r="A11" s="170" t="s">
        <v>99</v>
      </c>
      <c r="B11" s="204">
        <v>0</v>
      </c>
      <c r="C11" s="204">
        <v>100</v>
      </c>
      <c r="D11" s="204">
        <v>0</v>
      </c>
      <c r="E11" s="204">
        <v>0</v>
      </c>
      <c r="F11" s="204">
        <v>0</v>
      </c>
      <c r="G11" s="204">
        <v>0</v>
      </c>
      <c r="H11" s="204">
        <v>0</v>
      </c>
      <c r="I11" s="204">
        <v>0</v>
      </c>
      <c r="J11" s="204">
        <v>0</v>
      </c>
      <c r="K11" s="204">
        <v>0</v>
      </c>
    </row>
    <row r="12" spans="1:11" s="34" customFormat="1" ht="18" customHeight="1">
      <c r="A12" s="108" t="s">
        <v>765</v>
      </c>
      <c r="B12" s="205">
        <v>0</v>
      </c>
      <c r="C12" s="205">
        <v>100</v>
      </c>
      <c r="D12" s="205">
        <v>0</v>
      </c>
      <c r="E12" s="205">
        <v>0</v>
      </c>
      <c r="F12" s="205">
        <v>0</v>
      </c>
      <c r="G12" s="205">
        <v>0</v>
      </c>
      <c r="H12" s="205">
        <v>0</v>
      </c>
      <c r="I12" s="205">
        <v>0</v>
      </c>
      <c r="J12" s="205">
        <v>0</v>
      </c>
      <c r="K12" s="205">
        <v>0</v>
      </c>
    </row>
    <row r="13" spans="1:11" s="34" customFormat="1" ht="18" customHeight="1">
      <c r="A13" s="108" t="s">
        <v>802</v>
      </c>
      <c r="B13" s="205">
        <v>0</v>
      </c>
      <c r="C13" s="205">
        <v>100</v>
      </c>
      <c r="D13" s="205">
        <v>0</v>
      </c>
      <c r="E13" s="205">
        <v>0</v>
      </c>
      <c r="F13" s="205">
        <v>0</v>
      </c>
      <c r="G13" s="205">
        <v>0</v>
      </c>
      <c r="H13" s="205">
        <v>0</v>
      </c>
      <c r="I13" s="205">
        <v>0</v>
      </c>
      <c r="J13" s="205">
        <v>0</v>
      </c>
      <c r="K13" s="205">
        <v>0</v>
      </c>
    </row>
    <row r="14" spans="1:11" s="34" customFormat="1" ht="18" customHeight="1">
      <c r="A14" s="108" t="s">
        <v>901</v>
      </c>
      <c r="B14" s="205">
        <v>0</v>
      </c>
      <c r="C14" s="205">
        <v>100</v>
      </c>
      <c r="D14" s="205">
        <v>0</v>
      </c>
      <c r="E14" s="205">
        <v>0</v>
      </c>
      <c r="F14" s="205">
        <v>0</v>
      </c>
      <c r="G14" s="205">
        <v>0</v>
      </c>
      <c r="H14" s="205">
        <v>0</v>
      </c>
      <c r="I14" s="205">
        <v>0</v>
      </c>
      <c r="J14" s="205">
        <v>0</v>
      </c>
      <c r="K14" s="205">
        <v>0</v>
      </c>
    </row>
    <row r="15" spans="1:11" s="34" customFormat="1" ht="18" customHeight="1">
      <c r="A15" s="108" t="s">
        <v>915</v>
      </c>
      <c r="B15" s="205">
        <v>0</v>
      </c>
      <c r="C15" s="205">
        <v>100</v>
      </c>
      <c r="D15" s="205">
        <v>0</v>
      </c>
      <c r="E15" s="205">
        <v>0</v>
      </c>
      <c r="F15" s="205">
        <v>0</v>
      </c>
      <c r="G15" s="205">
        <v>0</v>
      </c>
      <c r="H15" s="205">
        <v>0</v>
      </c>
      <c r="I15" s="205">
        <v>0</v>
      </c>
      <c r="J15" s="205">
        <v>0</v>
      </c>
      <c r="K15" s="205">
        <v>0</v>
      </c>
    </row>
    <row r="16" spans="1:11" s="34" customFormat="1" ht="18" customHeight="1">
      <c r="A16" s="108" t="s">
        <v>1134</v>
      </c>
      <c r="B16" s="205">
        <v>0</v>
      </c>
      <c r="C16" s="205">
        <v>100</v>
      </c>
      <c r="D16" s="205">
        <v>0</v>
      </c>
      <c r="E16" s="205">
        <v>0</v>
      </c>
      <c r="F16" s="205">
        <v>0</v>
      </c>
      <c r="G16" s="205">
        <v>0</v>
      </c>
      <c r="H16" s="205">
        <v>0</v>
      </c>
      <c r="I16" s="205">
        <v>0</v>
      </c>
      <c r="J16" s="205">
        <v>0</v>
      </c>
      <c r="K16" s="205">
        <v>0</v>
      </c>
    </row>
    <row r="17" spans="1:11" s="34" customFormat="1" ht="18" customHeight="1">
      <c r="A17" s="108" t="s">
        <v>1195</v>
      </c>
      <c r="B17" s="205">
        <v>0</v>
      </c>
      <c r="C17" s="205">
        <v>100</v>
      </c>
      <c r="D17" s="205">
        <v>0</v>
      </c>
      <c r="E17" s="205">
        <v>0</v>
      </c>
      <c r="F17" s="205">
        <v>0</v>
      </c>
      <c r="G17" s="205">
        <v>0</v>
      </c>
      <c r="H17" s="205">
        <v>0</v>
      </c>
      <c r="I17" s="205">
        <v>0</v>
      </c>
      <c r="J17" s="205">
        <v>0</v>
      </c>
      <c r="K17" s="205">
        <v>0</v>
      </c>
    </row>
    <row r="18" spans="1:11" s="34" customFormat="1" ht="14.25" customHeight="1">
      <c r="A18" s="1015" t="s">
        <v>1200</v>
      </c>
      <c r="B18" s="1015"/>
      <c r="C18" s="1015"/>
      <c r="D18" s="1015"/>
      <c r="E18" s="1015"/>
      <c r="F18" s="1015"/>
    </row>
    <row r="19" spans="1:11" s="34" customFormat="1" ht="13.5" customHeight="1">
      <c r="A19" s="1015" t="s">
        <v>205</v>
      </c>
      <c r="B19" s="1015"/>
      <c r="C19" s="1015"/>
      <c r="D19" s="1015"/>
      <c r="E19" s="1015"/>
      <c r="F19" s="1015"/>
    </row>
    <row r="20" spans="1:11" s="34" customFormat="1" ht="27.6" customHeight="1"/>
  </sheetData>
  <mergeCells count="4">
    <mergeCell ref="A1:H1"/>
    <mergeCell ref="A2:K2"/>
    <mergeCell ref="A18:F18"/>
    <mergeCell ref="A19:F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Normal="100" workbookViewId="0">
      <selection activeCell="C23" sqref="C23"/>
    </sheetView>
  </sheetViews>
  <sheetFormatPr defaultColWidth="9.140625" defaultRowHeight="15"/>
  <cols>
    <col min="1" max="5" width="14.5703125" style="16" bestFit="1" customWidth="1"/>
    <col min="6" max="6" width="4.5703125" style="16" bestFit="1" customWidth="1"/>
    <col min="7" max="16384" width="9.140625" style="16"/>
  </cols>
  <sheetData>
    <row r="1" spans="1:5" ht="15" customHeight="1">
      <c r="A1" s="1095" t="s">
        <v>24</v>
      </c>
      <c r="B1" s="1095"/>
      <c r="C1" s="1095"/>
      <c r="D1" s="1095"/>
      <c r="E1" s="1095"/>
    </row>
    <row r="2" spans="1:5" s="34" customFormat="1" ht="18" customHeight="1">
      <c r="A2" s="1043" t="s">
        <v>511</v>
      </c>
      <c r="B2" s="1166"/>
      <c r="C2" s="1166"/>
      <c r="D2" s="1166"/>
      <c r="E2" s="1166"/>
    </row>
    <row r="3" spans="1:5" s="34" customFormat="1" ht="18.75" customHeight="1">
      <c r="A3" s="17" t="s">
        <v>131</v>
      </c>
      <c r="B3" s="17" t="s">
        <v>311</v>
      </c>
      <c r="C3" s="17" t="s">
        <v>312</v>
      </c>
      <c r="D3" s="17" t="s">
        <v>313</v>
      </c>
      <c r="E3" s="17" t="s">
        <v>314</v>
      </c>
    </row>
    <row r="4" spans="1:5" s="41" customFormat="1" ht="18" customHeight="1">
      <c r="A4" s="23" t="s">
        <v>92</v>
      </c>
      <c r="B4" s="66">
        <v>44.899738739999997</v>
      </c>
      <c r="C4" s="626">
        <v>2.0000000000000002E-5</v>
      </c>
      <c r="D4" s="66">
        <v>55.046194059999998</v>
      </c>
      <c r="E4" s="66">
        <v>5.4041658999999999E-2</v>
      </c>
    </row>
    <row r="5" spans="1:5" s="41" customFormat="1" ht="18" customHeight="1">
      <c r="A5" s="23" t="s">
        <v>93</v>
      </c>
      <c r="B5" s="66">
        <v>41.07</v>
      </c>
      <c r="C5" s="626" t="s">
        <v>112</v>
      </c>
      <c r="D5" s="66">
        <v>58.91</v>
      </c>
      <c r="E5" s="66">
        <v>0.02</v>
      </c>
    </row>
    <row r="6" spans="1:5" s="34" customFormat="1" ht="18" customHeight="1">
      <c r="A6" s="19" t="s">
        <v>94</v>
      </c>
      <c r="B6" s="62">
        <v>44.36</v>
      </c>
      <c r="C6" s="472" t="s">
        <v>112</v>
      </c>
      <c r="D6" s="62">
        <v>55.57</v>
      </c>
      <c r="E6" s="62">
        <v>7.0000000000000007E-2</v>
      </c>
    </row>
    <row r="7" spans="1:5" s="34" customFormat="1" ht="18" customHeight="1">
      <c r="A7" s="19" t="s">
        <v>95</v>
      </c>
      <c r="B7" s="62">
        <v>41.98</v>
      </c>
      <c r="C7" s="472" t="s">
        <v>112</v>
      </c>
      <c r="D7" s="62">
        <v>57.99</v>
      </c>
      <c r="E7" s="62">
        <v>0.04</v>
      </c>
    </row>
    <row r="8" spans="1:5" s="34" customFormat="1" ht="18" customHeight="1">
      <c r="A8" s="19" t="s">
        <v>96</v>
      </c>
      <c r="B8" s="62">
        <v>41.22</v>
      </c>
      <c r="C8" s="472" t="s">
        <v>112</v>
      </c>
      <c r="D8" s="62">
        <v>58.76</v>
      </c>
      <c r="E8" s="62">
        <v>0.02</v>
      </c>
    </row>
    <row r="9" spans="1:5" s="34" customFormat="1" ht="18" customHeight="1">
      <c r="A9" s="19" t="s">
        <v>97</v>
      </c>
      <c r="B9" s="62">
        <v>39.14</v>
      </c>
      <c r="C9" s="472" t="s">
        <v>112</v>
      </c>
      <c r="D9" s="62">
        <v>60.85</v>
      </c>
      <c r="E9" s="62">
        <v>0</v>
      </c>
    </row>
    <row r="10" spans="1:5" s="34" customFormat="1" ht="18" customHeight="1">
      <c r="A10" s="19" t="s">
        <v>98</v>
      </c>
      <c r="B10" s="62">
        <v>38.94</v>
      </c>
      <c r="C10" s="472" t="s">
        <v>112</v>
      </c>
      <c r="D10" s="62">
        <v>61.06</v>
      </c>
      <c r="E10" s="62">
        <v>0</v>
      </c>
    </row>
    <row r="11" spans="1:5" s="34" customFormat="1" ht="18" customHeight="1">
      <c r="A11" s="170" t="s">
        <v>99</v>
      </c>
      <c r="B11" s="204">
        <v>38.450000000000003</v>
      </c>
      <c r="C11" s="627" t="s">
        <v>112</v>
      </c>
      <c r="D11" s="204">
        <v>61.55</v>
      </c>
      <c r="E11" s="204">
        <v>0</v>
      </c>
    </row>
    <row r="12" spans="1:5" s="34" customFormat="1" ht="18" customHeight="1">
      <c r="A12" s="108" t="s">
        <v>765</v>
      </c>
      <c r="B12" s="205">
        <v>39.68</v>
      </c>
      <c r="C12" s="628" t="s">
        <v>112</v>
      </c>
      <c r="D12" s="205">
        <v>60.31</v>
      </c>
      <c r="E12" s="205">
        <v>0.01</v>
      </c>
    </row>
    <row r="13" spans="1:5" s="34" customFormat="1" ht="18" customHeight="1">
      <c r="A13" s="108" t="s">
        <v>802</v>
      </c>
      <c r="B13" s="205">
        <v>40.799999999999997</v>
      </c>
      <c r="C13" s="628" t="s">
        <v>112</v>
      </c>
      <c r="D13" s="205">
        <v>59.19</v>
      </c>
      <c r="E13" s="205">
        <v>0.01</v>
      </c>
    </row>
    <row r="14" spans="1:5" s="34" customFormat="1" ht="18" customHeight="1">
      <c r="A14" s="108" t="s">
        <v>901</v>
      </c>
      <c r="B14" s="205">
        <v>43.15</v>
      </c>
      <c r="C14" s="628" t="s">
        <v>112</v>
      </c>
      <c r="D14" s="205">
        <v>56.84</v>
      </c>
      <c r="E14" s="205">
        <v>0.01</v>
      </c>
    </row>
    <row r="15" spans="1:5" s="34" customFormat="1" ht="18" customHeight="1">
      <c r="A15" s="108" t="s">
        <v>915</v>
      </c>
      <c r="B15" s="205">
        <v>39.5</v>
      </c>
      <c r="C15" s="628" t="s">
        <v>112</v>
      </c>
      <c r="D15" s="205">
        <v>60.49</v>
      </c>
      <c r="E15" s="205">
        <v>0.01</v>
      </c>
    </row>
    <row r="16" spans="1:5" s="34" customFormat="1" ht="18" customHeight="1">
      <c r="A16" s="108" t="s">
        <v>1134</v>
      </c>
      <c r="B16" s="205">
        <v>41.74</v>
      </c>
      <c r="C16" s="628" t="s">
        <v>112</v>
      </c>
      <c r="D16" s="205">
        <v>58.25</v>
      </c>
      <c r="E16" s="205">
        <v>0.02</v>
      </c>
    </row>
    <row r="17" spans="1:5" s="34" customFormat="1" ht="18" customHeight="1">
      <c r="A17" s="108" t="s">
        <v>1195</v>
      </c>
      <c r="B17" s="205">
        <v>43.46</v>
      </c>
      <c r="C17" s="628" t="s">
        <v>112</v>
      </c>
      <c r="D17" s="205">
        <v>56.51</v>
      </c>
      <c r="E17" s="205">
        <v>0.03</v>
      </c>
    </row>
    <row r="18" spans="1:5" s="34" customFormat="1" ht="14.25" customHeight="1">
      <c r="A18" s="1119" t="s">
        <v>1200</v>
      </c>
      <c r="B18" s="1119"/>
      <c r="C18" s="1119"/>
      <c r="D18" s="1119"/>
    </row>
    <row r="19" spans="1:5" s="34" customFormat="1" ht="13.5" customHeight="1">
      <c r="A19" s="1119" t="s">
        <v>207</v>
      </c>
      <c r="B19" s="1119"/>
      <c r="C19" s="1119"/>
      <c r="D19" s="1119"/>
    </row>
    <row r="20" spans="1:5" s="34" customFormat="1" ht="28.35" customHeight="1"/>
  </sheetData>
  <mergeCells count="4">
    <mergeCell ref="A1:E1"/>
    <mergeCell ref="A18:D18"/>
    <mergeCell ref="A19:D19"/>
    <mergeCell ref="A2:E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Normal="100" workbookViewId="0">
      <selection activeCell="J5" sqref="J5:J6"/>
    </sheetView>
  </sheetViews>
  <sheetFormatPr defaultColWidth="9.140625" defaultRowHeight="15"/>
  <cols>
    <col min="1" max="11" width="14.5703125" style="188" bestFit="1" customWidth="1"/>
    <col min="12" max="12" width="15" style="188" bestFit="1" customWidth="1"/>
    <col min="13" max="13" width="4.5703125" style="188" bestFit="1" customWidth="1"/>
    <col min="14" max="16384" width="9.140625" style="188"/>
  </cols>
  <sheetData>
    <row r="1" spans="1:12" ht="16.5" customHeight="1">
      <c r="A1" s="1095" t="s">
        <v>25</v>
      </c>
      <c r="B1" s="1095"/>
      <c r="C1" s="1095"/>
      <c r="D1" s="1095"/>
      <c r="E1" s="1095"/>
      <c r="F1" s="1095"/>
      <c r="G1" s="1095"/>
      <c r="H1" s="1095"/>
      <c r="I1" s="1095"/>
      <c r="J1" s="1095"/>
      <c r="K1" s="1095"/>
      <c r="L1" s="1095"/>
    </row>
    <row r="2" spans="1:12" s="260" customFormat="1" ht="15" customHeight="1">
      <c r="A2" s="1131" t="s">
        <v>109</v>
      </c>
      <c r="B2" s="1030" t="s">
        <v>156</v>
      </c>
      <c r="C2" s="1171" t="s">
        <v>315</v>
      </c>
      <c r="D2" s="1172"/>
      <c r="E2" s="1167" t="s">
        <v>316</v>
      </c>
      <c r="F2" s="1175"/>
      <c r="G2" s="1175"/>
      <c r="H2" s="1168"/>
      <c r="I2" s="1171" t="s">
        <v>87</v>
      </c>
      <c r="J2" s="1172"/>
      <c r="K2" s="1176" t="s">
        <v>317</v>
      </c>
      <c r="L2" s="1177"/>
    </row>
    <row r="3" spans="1:12" s="260" customFormat="1" ht="15" customHeight="1">
      <c r="A3" s="1169"/>
      <c r="B3" s="1031"/>
      <c r="C3" s="1173"/>
      <c r="D3" s="1174"/>
      <c r="E3" s="1167" t="s">
        <v>287</v>
      </c>
      <c r="F3" s="1168"/>
      <c r="G3" s="1167" t="s">
        <v>288</v>
      </c>
      <c r="H3" s="1168"/>
      <c r="I3" s="1173"/>
      <c r="J3" s="1174"/>
      <c r="K3" s="1178"/>
      <c r="L3" s="1179"/>
    </row>
    <row r="4" spans="1:12" s="260" customFormat="1" ht="35.25" customHeight="1">
      <c r="A4" s="1132"/>
      <c r="B4" s="1170"/>
      <c r="C4" s="404" t="s">
        <v>318</v>
      </c>
      <c r="D4" s="404" t="s">
        <v>171</v>
      </c>
      <c r="E4" s="404" t="s">
        <v>318</v>
      </c>
      <c r="F4" s="404" t="s">
        <v>171</v>
      </c>
      <c r="G4" s="404" t="s">
        <v>318</v>
      </c>
      <c r="H4" s="404" t="s">
        <v>171</v>
      </c>
      <c r="I4" s="404" t="s">
        <v>318</v>
      </c>
      <c r="J4" s="404" t="s">
        <v>171</v>
      </c>
      <c r="K4" s="404" t="s">
        <v>319</v>
      </c>
      <c r="L4" s="261" t="s">
        <v>512</v>
      </c>
    </row>
    <row r="5" spans="1:12" s="408" customFormat="1" ht="18" customHeight="1">
      <c r="A5" s="101" t="s">
        <v>92</v>
      </c>
      <c r="B5" s="406">
        <v>245</v>
      </c>
      <c r="C5" s="407">
        <v>279663049</v>
      </c>
      <c r="D5" s="277">
        <v>2080300.7381</v>
      </c>
      <c r="E5" s="407">
        <v>173893935</v>
      </c>
      <c r="F5" s="277">
        <v>1313554.3842</v>
      </c>
      <c r="G5" s="407">
        <v>236912650</v>
      </c>
      <c r="H5" s="277">
        <v>1729908.2962</v>
      </c>
      <c r="I5" s="407">
        <v>690469634</v>
      </c>
      <c r="J5" s="277">
        <v>5123763.4285000004</v>
      </c>
      <c r="K5" s="277">
        <v>3394501</v>
      </c>
      <c r="L5" s="278">
        <v>24962.0764036</v>
      </c>
    </row>
    <row r="6" spans="1:12" s="408" customFormat="1" ht="18" customHeight="1">
      <c r="A6" s="101" t="s">
        <v>93</v>
      </c>
      <c r="B6" s="406">
        <v>242</v>
      </c>
      <c r="C6" s="407">
        <v>399057751</v>
      </c>
      <c r="D6" s="277">
        <v>2988743.4323999998</v>
      </c>
      <c r="E6" s="407">
        <v>189464388</v>
      </c>
      <c r="F6" s="277">
        <v>1440828.9454000003</v>
      </c>
      <c r="G6" s="407">
        <v>275957963</v>
      </c>
      <c r="H6" s="277">
        <v>2024953.4563</v>
      </c>
      <c r="I6" s="407">
        <v>864480102</v>
      </c>
      <c r="J6" s="277">
        <v>6454525.8340999996</v>
      </c>
      <c r="K6" s="277">
        <v>2932889</v>
      </c>
      <c r="L6" s="278">
        <v>22208.596967680001</v>
      </c>
    </row>
    <row r="7" spans="1:12" s="260" customFormat="1" ht="18" customHeight="1">
      <c r="A7" s="102" t="s">
        <v>94</v>
      </c>
      <c r="B7" s="283">
        <v>17</v>
      </c>
      <c r="C7" s="409">
        <v>28943849</v>
      </c>
      <c r="D7" s="282">
        <v>216766.67550000001</v>
      </c>
      <c r="E7" s="282">
        <v>9248029</v>
      </c>
      <c r="F7" s="281">
        <v>70236.0386</v>
      </c>
      <c r="G7" s="409">
        <v>22091308</v>
      </c>
      <c r="H7" s="282">
        <v>161633.03469999999</v>
      </c>
      <c r="I7" s="409">
        <v>60283186</v>
      </c>
      <c r="J7" s="282">
        <v>448635.7488</v>
      </c>
      <c r="K7" s="282">
        <v>1418151</v>
      </c>
      <c r="L7" s="281">
        <v>10526.741203359999</v>
      </c>
    </row>
    <row r="8" spans="1:12" s="260" customFormat="1" ht="18" customHeight="1">
      <c r="A8" s="102" t="s">
        <v>95</v>
      </c>
      <c r="B8" s="283">
        <v>19</v>
      </c>
      <c r="C8" s="409">
        <v>21396919</v>
      </c>
      <c r="D8" s="282">
        <v>157225.9332</v>
      </c>
      <c r="E8" s="409">
        <v>13965151</v>
      </c>
      <c r="F8" s="282">
        <v>104665.477</v>
      </c>
      <c r="G8" s="409">
        <v>21581974</v>
      </c>
      <c r="H8" s="282">
        <v>156054.1526</v>
      </c>
      <c r="I8" s="409">
        <v>56944044</v>
      </c>
      <c r="J8" s="282">
        <v>417945.56280000001</v>
      </c>
      <c r="K8" s="282">
        <v>1026493</v>
      </c>
      <c r="L8" s="281">
        <v>7450.1315374100004</v>
      </c>
    </row>
    <row r="9" spans="1:12" s="260" customFormat="1" ht="18" customHeight="1">
      <c r="A9" s="102" t="s">
        <v>96</v>
      </c>
      <c r="B9" s="283">
        <v>22</v>
      </c>
      <c r="C9" s="409">
        <v>27340609</v>
      </c>
      <c r="D9" s="282">
        <v>202069.9669</v>
      </c>
      <c r="E9" s="409">
        <v>17722317</v>
      </c>
      <c r="F9" s="282">
        <v>133214.236</v>
      </c>
      <c r="G9" s="409">
        <v>23230681</v>
      </c>
      <c r="H9" s="282">
        <v>167981.63680000001</v>
      </c>
      <c r="I9" s="409">
        <v>68293607</v>
      </c>
      <c r="J9" s="282">
        <v>503265.83970000001</v>
      </c>
      <c r="K9" s="282">
        <v>889856</v>
      </c>
      <c r="L9" s="281">
        <v>6633.1621851999998</v>
      </c>
    </row>
    <row r="10" spans="1:12" s="260" customFormat="1" ht="18" customHeight="1">
      <c r="A10" s="102" t="s">
        <v>97</v>
      </c>
      <c r="B10" s="283">
        <v>21</v>
      </c>
      <c r="C10" s="409">
        <v>27023172</v>
      </c>
      <c r="D10" s="282">
        <v>202309.82759999999</v>
      </c>
      <c r="E10" s="409">
        <v>18645857</v>
      </c>
      <c r="F10" s="282">
        <v>142036.01019999999</v>
      </c>
      <c r="G10" s="409">
        <v>21390181</v>
      </c>
      <c r="H10" s="282">
        <v>156617.6881</v>
      </c>
      <c r="I10" s="409">
        <v>67059210</v>
      </c>
      <c r="J10" s="282">
        <v>500963.52590000001</v>
      </c>
      <c r="K10" s="282">
        <v>934285</v>
      </c>
      <c r="L10" s="281">
        <v>24066.45</v>
      </c>
    </row>
    <row r="11" spans="1:12" s="260" customFormat="1" ht="18" customHeight="1">
      <c r="A11" s="102" t="s">
        <v>98</v>
      </c>
      <c r="B11" s="283">
        <v>20</v>
      </c>
      <c r="C11" s="409">
        <v>26244513</v>
      </c>
      <c r="D11" s="282">
        <v>195167.18210000001</v>
      </c>
      <c r="E11" s="409">
        <v>20847092</v>
      </c>
      <c r="F11" s="282">
        <v>158252.52900000001</v>
      </c>
      <c r="G11" s="409">
        <v>17163272</v>
      </c>
      <c r="H11" s="282">
        <v>125482.42049999999</v>
      </c>
      <c r="I11" s="409">
        <v>64254877</v>
      </c>
      <c r="J11" s="282">
        <v>478902.13160000002</v>
      </c>
      <c r="K11" s="282">
        <v>694746</v>
      </c>
      <c r="L11" s="281">
        <v>5105.6033461400002</v>
      </c>
    </row>
    <row r="12" spans="1:12" s="260" customFormat="1" ht="18" customHeight="1">
      <c r="A12" s="236" t="s">
        <v>99</v>
      </c>
      <c r="B12" s="410">
        <v>21</v>
      </c>
      <c r="C12" s="411">
        <v>31807379</v>
      </c>
      <c r="D12" s="285">
        <v>234728.40530000001</v>
      </c>
      <c r="E12" s="411">
        <v>19934403</v>
      </c>
      <c r="F12" s="285">
        <v>150041.34640000001</v>
      </c>
      <c r="G12" s="411">
        <v>20245405</v>
      </c>
      <c r="H12" s="285">
        <v>146786.10649999999</v>
      </c>
      <c r="I12" s="411">
        <v>71987187</v>
      </c>
      <c r="J12" s="285">
        <v>531555.85820000002</v>
      </c>
      <c r="K12" s="285">
        <v>694069</v>
      </c>
      <c r="L12" s="286">
        <v>5179.2663607599998</v>
      </c>
    </row>
    <row r="13" spans="1:12" s="260" customFormat="1" ht="18" customHeight="1">
      <c r="A13" s="239" t="s">
        <v>765</v>
      </c>
      <c r="B13" s="412">
        <v>19</v>
      </c>
      <c r="C13" s="413">
        <v>34395090</v>
      </c>
      <c r="D13" s="288">
        <v>258365.9877</v>
      </c>
      <c r="E13" s="413">
        <v>13729800</v>
      </c>
      <c r="F13" s="288">
        <v>104933.1354</v>
      </c>
      <c r="G13" s="413">
        <v>20732955</v>
      </c>
      <c r="H13" s="288">
        <v>152435.88399999999</v>
      </c>
      <c r="I13" s="413">
        <v>68857845</v>
      </c>
      <c r="J13" s="288">
        <v>515735.00709999999</v>
      </c>
      <c r="K13" s="288">
        <v>856087</v>
      </c>
      <c r="L13" s="289">
        <v>6491.8149106000001</v>
      </c>
    </row>
    <row r="14" spans="1:12" s="260" customFormat="1" ht="18" customHeight="1">
      <c r="A14" s="274">
        <v>44504</v>
      </c>
      <c r="B14" s="412">
        <v>20</v>
      </c>
      <c r="C14" s="413">
        <v>34868013</v>
      </c>
      <c r="D14" s="288">
        <v>260539.90719999996</v>
      </c>
      <c r="E14" s="413">
        <v>15532585</v>
      </c>
      <c r="F14" s="288">
        <v>118062.061</v>
      </c>
      <c r="G14" s="413">
        <v>20275530</v>
      </c>
      <c r="H14" s="288">
        <v>148879.46969999999</v>
      </c>
      <c r="I14" s="413">
        <v>70676128</v>
      </c>
      <c r="J14" s="288">
        <v>527481.43790000002</v>
      </c>
      <c r="K14" s="288">
        <v>882422</v>
      </c>
      <c r="L14" s="289">
        <v>6656.2803964500008</v>
      </c>
    </row>
    <row r="15" spans="1:12" s="260" customFormat="1" ht="18" customHeight="1">
      <c r="A15" s="274">
        <v>44531</v>
      </c>
      <c r="B15" s="412">
        <v>23</v>
      </c>
      <c r="C15" s="413">
        <v>39080062</v>
      </c>
      <c r="D15" s="288">
        <v>294929.38150000008</v>
      </c>
      <c r="E15" s="413">
        <v>19942404</v>
      </c>
      <c r="F15" s="288">
        <v>153505.94219999999</v>
      </c>
      <c r="G15" s="413">
        <v>25689285</v>
      </c>
      <c r="H15" s="288">
        <v>190067.05609999999</v>
      </c>
      <c r="I15" s="413">
        <v>84711751</v>
      </c>
      <c r="J15" s="288">
        <v>638502.37979999988</v>
      </c>
      <c r="K15" s="288">
        <v>1095061</v>
      </c>
      <c r="L15" s="289">
        <v>8131.9727373199994</v>
      </c>
    </row>
    <row r="16" spans="1:12" s="260" customFormat="1" ht="18" customHeight="1">
      <c r="A16" s="274">
        <v>44562</v>
      </c>
      <c r="B16" s="412">
        <v>20</v>
      </c>
      <c r="C16" s="413">
        <v>35026125</v>
      </c>
      <c r="D16" s="288">
        <v>261495.90719999999</v>
      </c>
      <c r="E16" s="413">
        <v>18897579</v>
      </c>
      <c r="F16" s="288">
        <v>144049.63330000002</v>
      </c>
      <c r="G16" s="413">
        <v>21823380</v>
      </c>
      <c r="H16" s="288">
        <v>160089.28180000003</v>
      </c>
      <c r="I16" s="413">
        <v>75747084</v>
      </c>
      <c r="J16" s="288">
        <v>565634.82230000012</v>
      </c>
      <c r="K16" s="288">
        <v>1322299</v>
      </c>
      <c r="L16" s="289">
        <v>9936.694722279999</v>
      </c>
    </row>
    <row r="17" spans="1:12" s="260" customFormat="1" ht="18" customHeight="1">
      <c r="A17" s="274">
        <v>44593</v>
      </c>
      <c r="B17" s="412">
        <v>19</v>
      </c>
      <c r="C17" s="413">
        <v>40836301</v>
      </c>
      <c r="D17" s="288">
        <v>307034.18449999997</v>
      </c>
      <c r="E17" s="413">
        <v>11883728</v>
      </c>
      <c r="F17" s="288">
        <v>90862.681299999967</v>
      </c>
      <c r="G17" s="413">
        <v>27334418</v>
      </c>
      <c r="H17" s="288">
        <v>201428.6875</v>
      </c>
      <c r="I17" s="413">
        <v>80054447</v>
      </c>
      <c r="J17" s="288">
        <v>599325.55330000003</v>
      </c>
      <c r="K17" s="288">
        <v>1808690</v>
      </c>
      <c r="L17" s="289">
        <v>13662.796658699999</v>
      </c>
    </row>
    <row r="18" spans="1:12" s="260" customFormat="1" ht="18" customHeight="1">
      <c r="A18" s="274" t="s">
        <v>1204</v>
      </c>
      <c r="B18" s="412">
        <v>21</v>
      </c>
      <c r="C18" s="413">
        <v>52095719</v>
      </c>
      <c r="D18" s="288">
        <v>398110.07370000001</v>
      </c>
      <c r="E18" s="413">
        <v>9115443</v>
      </c>
      <c r="F18" s="288">
        <v>70969.85500000001</v>
      </c>
      <c r="G18" s="413">
        <v>34399574</v>
      </c>
      <c r="H18" s="288">
        <v>257498.03800000003</v>
      </c>
      <c r="I18" s="413">
        <v>95610736</v>
      </c>
      <c r="J18" s="288">
        <v>726577.96669999999</v>
      </c>
      <c r="K18" s="288">
        <v>2932889</v>
      </c>
      <c r="L18" s="289">
        <v>22208.596967680001</v>
      </c>
    </row>
    <row r="19" spans="1:12" s="260" customFormat="1" ht="15" customHeight="1">
      <c r="A19" s="1095" t="s">
        <v>1200</v>
      </c>
      <c r="B19" s="1095"/>
      <c r="C19" s="1095"/>
      <c r="D19" s="1095"/>
      <c r="E19" s="1095"/>
      <c r="F19" s="1095"/>
      <c r="G19" s="1095"/>
      <c r="H19" s="1095"/>
      <c r="I19" s="1095"/>
      <c r="J19" s="1095"/>
      <c r="K19" s="1095"/>
      <c r="L19" s="1095"/>
    </row>
    <row r="20" spans="1:12" s="260" customFormat="1" ht="13.5" customHeight="1">
      <c r="A20" s="1095" t="s">
        <v>320</v>
      </c>
      <c r="B20" s="1095"/>
      <c r="C20" s="1095"/>
      <c r="D20" s="1095"/>
      <c r="E20" s="1095"/>
      <c r="F20" s="1095"/>
      <c r="G20" s="1095"/>
      <c r="H20" s="1095"/>
      <c r="I20" s="1095"/>
      <c r="J20" s="1095"/>
      <c r="K20" s="1095"/>
      <c r="L20" s="1095"/>
    </row>
    <row r="21" spans="1:12" s="260" customFormat="1" ht="26.85" customHeight="1"/>
    <row r="24" spans="1:12">
      <c r="I24" s="414"/>
      <c r="J24" s="414"/>
    </row>
    <row r="25" spans="1:12">
      <c r="I25" s="414"/>
      <c r="J25" s="414"/>
    </row>
    <row r="26" spans="1:12">
      <c r="I26" s="414"/>
      <c r="J26" s="414"/>
    </row>
    <row r="27" spans="1:12">
      <c r="I27" s="414"/>
      <c r="J27" s="414"/>
    </row>
    <row r="28" spans="1:12">
      <c r="I28" s="414"/>
      <c r="J28" s="414"/>
    </row>
    <row r="29" spans="1:12">
      <c r="I29" s="414"/>
      <c r="J29" s="414"/>
    </row>
    <row r="30" spans="1:12">
      <c r="I30" s="414"/>
      <c r="J30" s="414"/>
    </row>
    <row r="31" spans="1:12">
      <c r="I31" s="414"/>
      <c r="J31" s="414"/>
    </row>
  </sheetData>
  <mergeCells count="11">
    <mergeCell ref="G3:H3"/>
    <mergeCell ref="A19:L19"/>
    <mergeCell ref="A20:L20"/>
    <mergeCell ref="A1:L1"/>
    <mergeCell ref="A2:A4"/>
    <mergeCell ref="B2:B4"/>
    <mergeCell ref="C2:D3"/>
    <mergeCell ref="E2:H2"/>
    <mergeCell ref="I2:J3"/>
    <mergeCell ref="K2:L3"/>
    <mergeCell ref="E3:F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J12" sqref="J12"/>
    </sheetView>
  </sheetViews>
  <sheetFormatPr defaultColWidth="9.140625" defaultRowHeight="15"/>
  <cols>
    <col min="1" max="1" width="9.42578125" style="16" bestFit="1" customWidth="1"/>
    <col min="2" max="2" width="7.85546875" style="16" bestFit="1" customWidth="1"/>
    <col min="3" max="8" width="12.42578125" style="16" bestFit="1" customWidth="1"/>
    <col min="9" max="9" width="14.5703125" style="16" customWidth="1"/>
    <col min="10" max="11" width="12.42578125" style="16" bestFit="1" customWidth="1"/>
    <col min="12" max="12" width="10.85546875" style="16" bestFit="1" customWidth="1"/>
    <col min="13" max="13" width="6" style="16" bestFit="1" customWidth="1"/>
    <col min="14" max="16384" width="9.140625" style="16"/>
  </cols>
  <sheetData>
    <row r="1" spans="1:12" ht="15.75" customHeight="1">
      <c r="A1" s="1095" t="s">
        <v>26</v>
      </c>
      <c r="B1" s="1095"/>
      <c r="C1" s="1095"/>
      <c r="D1" s="1095"/>
      <c r="E1" s="1095"/>
      <c r="F1" s="1095"/>
      <c r="G1" s="1095"/>
      <c r="H1" s="1095"/>
      <c r="I1" s="1095"/>
      <c r="J1" s="1095"/>
      <c r="K1" s="1095"/>
      <c r="L1" s="1095"/>
    </row>
    <row r="2" spans="1:12" s="34" customFormat="1" ht="25.5" customHeight="1">
      <c r="A2" s="1047" t="s">
        <v>281</v>
      </c>
      <c r="B2" s="1047" t="s">
        <v>321</v>
      </c>
      <c r="C2" s="1093" t="s">
        <v>315</v>
      </c>
      <c r="D2" s="1094"/>
      <c r="E2" s="1093" t="s">
        <v>322</v>
      </c>
      <c r="F2" s="1100"/>
      <c r="G2" s="1100"/>
      <c r="H2" s="1094"/>
      <c r="I2" s="1093" t="s">
        <v>87</v>
      </c>
      <c r="J2" s="1094"/>
      <c r="K2" s="1045" t="s">
        <v>323</v>
      </c>
      <c r="L2" s="1046"/>
    </row>
    <row r="3" spans="1:12" s="34" customFormat="1" ht="18" customHeight="1">
      <c r="A3" s="1155"/>
      <c r="B3" s="1155"/>
      <c r="C3" s="1162" t="s">
        <v>289</v>
      </c>
      <c r="D3" s="1162" t="s">
        <v>513</v>
      </c>
      <c r="E3" s="1093" t="s">
        <v>287</v>
      </c>
      <c r="F3" s="1094"/>
      <c r="G3" s="1093" t="s">
        <v>288</v>
      </c>
      <c r="H3" s="1094"/>
      <c r="I3" s="1180" t="s">
        <v>318</v>
      </c>
      <c r="J3" s="1180" t="s">
        <v>171</v>
      </c>
      <c r="K3" s="1162" t="s">
        <v>289</v>
      </c>
      <c r="L3" s="1162" t="s">
        <v>514</v>
      </c>
    </row>
    <row r="4" spans="1:12" s="34" customFormat="1" ht="36.75" customHeight="1">
      <c r="A4" s="1048"/>
      <c r="B4" s="1048"/>
      <c r="C4" s="1163"/>
      <c r="D4" s="1163"/>
      <c r="E4" s="44" t="s">
        <v>318</v>
      </c>
      <c r="F4" s="44" t="s">
        <v>171</v>
      </c>
      <c r="G4" s="44" t="s">
        <v>318</v>
      </c>
      <c r="H4" s="44" t="s">
        <v>171</v>
      </c>
      <c r="I4" s="1181"/>
      <c r="J4" s="1181"/>
      <c r="K4" s="1163"/>
      <c r="L4" s="1163"/>
    </row>
    <row r="5" spans="1:12" s="41" customFormat="1" ht="18" customHeight="1">
      <c r="A5" s="23" t="s">
        <v>92</v>
      </c>
      <c r="B5" s="26">
        <v>245</v>
      </c>
      <c r="C5" s="57">
        <v>736740585</v>
      </c>
      <c r="D5" s="40">
        <v>5723576.9960000003</v>
      </c>
      <c r="E5" s="57">
        <v>454008515</v>
      </c>
      <c r="F5" s="40">
        <v>3383709.9840000002</v>
      </c>
      <c r="G5" s="57">
        <v>404942926</v>
      </c>
      <c r="H5" s="40">
        <v>2998690.898</v>
      </c>
      <c r="I5" s="90">
        <v>1595692026</v>
      </c>
      <c r="J5" s="57">
        <v>12105977.880000001</v>
      </c>
      <c r="K5" s="40">
        <v>9971876</v>
      </c>
      <c r="L5" s="25">
        <v>83132.887100000007</v>
      </c>
    </row>
    <row r="6" spans="1:12" s="41" customFormat="1" ht="18" customHeight="1">
      <c r="A6" s="23" t="s">
        <v>93</v>
      </c>
      <c r="B6" s="26">
        <v>242</v>
      </c>
      <c r="C6" s="57">
        <v>908189407</v>
      </c>
      <c r="D6" s="40">
        <v>7058607.7800000003</v>
      </c>
      <c r="E6" s="57">
        <v>1014612405</v>
      </c>
      <c r="F6" s="40">
        <v>7621938.3499999903</v>
      </c>
      <c r="G6" s="57">
        <v>869072939</v>
      </c>
      <c r="H6" s="40">
        <v>6495008.5</v>
      </c>
      <c r="I6" s="90">
        <v>2791874751</v>
      </c>
      <c r="J6" s="57">
        <v>21175554.629999999</v>
      </c>
      <c r="K6" s="40">
        <v>11964305</v>
      </c>
      <c r="L6" s="25">
        <v>101037.60279999999</v>
      </c>
    </row>
    <row r="7" spans="1:12" s="34" customFormat="1" ht="18" customHeight="1">
      <c r="A7" s="19" t="s">
        <v>94</v>
      </c>
      <c r="B7" s="22">
        <v>17</v>
      </c>
      <c r="C7" s="58">
        <v>77097710</v>
      </c>
      <c r="D7" s="37">
        <v>599828.6</v>
      </c>
      <c r="E7" s="58">
        <v>61144995</v>
      </c>
      <c r="F7" s="37">
        <v>459218.1</v>
      </c>
      <c r="G7" s="58">
        <v>57945624</v>
      </c>
      <c r="H7" s="37">
        <v>431591.06</v>
      </c>
      <c r="I7" s="58">
        <v>196188329</v>
      </c>
      <c r="J7" s="37">
        <v>1490637.77</v>
      </c>
      <c r="K7" s="37">
        <v>7901511</v>
      </c>
      <c r="L7" s="21">
        <v>65798.03</v>
      </c>
    </row>
    <row r="8" spans="1:12" s="34" customFormat="1" ht="18" customHeight="1">
      <c r="A8" s="19" t="s">
        <v>95</v>
      </c>
      <c r="B8" s="22">
        <v>19</v>
      </c>
      <c r="C8" s="58">
        <v>56850686</v>
      </c>
      <c r="D8" s="37">
        <v>440072.18</v>
      </c>
      <c r="E8" s="58">
        <v>51086961</v>
      </c>
      <c r="F8" s="37">
        <v>377143.99</v>
      </c>
      <c r="G8" s="58">
        <v>39226911</v>
      </c>
      <c r="H8" s="37">
        <v>288161.39</v>
      </c>
      <c r="I8" s="58">
        <v>147164558</v>
      </c>
      <c r="J8" s="37">
        <v>1105377.56</v>
      </c>
      <c r="K8" s="37">
        <v>6569856</v>
      </c>
      <c r="L8" s="21">
        <v>48444.442999999999</v>
      </c>
    </row>
    <row r="9" spans="1:12" s="34" customFormat="1" ht="18" customHeight="1">
      <c r="A9" s="19" t="s">
        <v>96</v>
      </c>
      <c r="B9" s="22">
        <v>22</v>
      </c>
      <c r="C9" s="58">
        <v>67110350</v>
      </c>
      <c r="D9" s="37">
        <v>524356.92000000004</v>
      </c>
      <c r="E9" s="58">
        <v>63848994</v>
      </c>
      <c r="F9" s="37">
        <v>472366.5</v>
      </c>
      <c r="G9" s="58">
        <v>51934770</v>
      </c>
      <c r="H9" s="37">
        <v>381970.21</v>
      </c>
      <c r="I9" s="58">
        <v>182894114</v>
      </c>
      <c r="J9" s="37">
        <v>1378693.62</v>
      </c>
      <c r="K9" s="37">
        <v>6508416</v>
      </c>
      <c r="L9" s="21">
        <v>48850.145799999998</v>
      </c>
    </row>
    <row r="10" spans="1:12" s="34" customFormat="1" ht="18" customHeight="1">
      <c r="A10" s="19" t="s">
        <v>97</v>
      </c>
      <c r="B10" s="22">
        <v>21</v>
      </c>
      <c r="C10" s="58">
        <v>63933391</v>
      </c>
      <c r="D10" s="37">
        <v>509987.59</v>
      </c>
      <c r="E10" s="58">
        <v>64678549</v>
      </c>
      <c r="F10" s="37">
        <v>484907.35</v>
      </c>
      <c r="G10" s="58">
        <v>52544788</v>
      </c>
      <c r="H10" s="37">
        <v>391873.75</v>
      </c>
      <c r="I10" s="58">
        <v>181156728</v>
      </c>
      <c r="J10" s="37">
        <v>1386768.69</v>
      </c>
      <c r="K10" s="37">
        <v>7904532</v>
      </c>
      <c r="L10" s="21">
        <v>68184.889200000005</v>
      </c>
    </row>
    <row r="11" spans="1:12" s="34" customFormat="1" ht="18" customHeight="1">
      <c r="A11" s="19" t="s">
        <v>98</v>
      </c>
      <c r="B11" s="22">
        <v>20</v>
      </c>
      <c r="C11" s="58">
        <v>50496066</v>
      </c>
      <c r="D11" s="37">
        <v>398050.39</v>
      </c>
      <c r="E11" s="58">
        <v>50880844</v>
      </c>
      <c r="F11" s="37">
        <v>379236.04</v>
      </c>
      <c r="G11" s="58">
        <v>40382624</v>
      </c>
      <c r="H11" s="37">
        <v>299575.59999999899</v>
      </c>
      <c r="I11" s="58">
        <v>141759534</v>
      </c>
      <c r="J11" s="37">
        <v>1076862.04</v>
      </c>
      <c r="K11" s="37">
        <v>7633035</v>
      </c>
      <c r="L11" s="21">
        <v>56834.369700000003</v>
      </c>
    </row>
    <row r="12" spans="1:12" s="34" customFormat="1" ht="18" customHeight="1">
      <c r="A12" s="170" t="s">
        <v>99</v>
      </c>
      <c r="B12" s="106">
        <v>21</v>
      </c>
      <c r="C12" s="107">
        <v>61175244</v>
      </c>
      <c r="D12" s="105">
        <v>471186.43</v>
      </c>
      <c r="E12" s="107">
        <v>74632695</v>
      </c>
      <c r="F12" s="105">
        <v>552206.03</v>
      </c>
      <c r="G12" s="107">
        <v>63280181</v>
      </c>
      <c r="H12" s="105">
        <v>465923.69</v>
      </c>
      <c r="I12" s="107">
        <v>199088120</v>
      </c>
      <c r="J12" s="105">
        <v>1489316.15</v>
      </c>
      <c r="K12" s="105">
        <v>6916948</v>
      </c>
      <c r="L12" s="104">
        <v>51929.506000000001</v>
      </c>
    </row>
    <row r="13" spans="1:12" s="34" customFormat="1" ht="18" customHeight="1">
      <c r="A13" s="108" t="s">
        <v>765</v>
      </c>
      <c r="B13" s="109">
        <v>19</v>
      </c>
      <c r="C13" s="110">
        <v>73140879</v>
      </c>
      <c r="D13" s="52">
        <v>568375.02</v>
      </c>
      <c r="E13" s="110">
        <v>80263272</v>
      </c>
      <c r="F13" s="52">
        <v>604617.49</v>
      </c>
      <c r="G13" s="110">
        <v>75325231</v>
      </c>
      <c r="H13" s="52">
        <v>564284.76</v>
      </c>
      <c r="I13" s="110">
        <v>228729382</v>
      </c>
      <c r="J13" s="52">
        <v>1737277.28</v>
      </c>
      <c r="K13" s="52">
        <v>8517351</v>
      </c>
      <c r="L13" s="51">
        <v>71945.138200000001</v>
      </c>
    </row>
    <row r="14" spans="1:12" s="34" customFormat="1" ht="18" customHeight="1">
      <c r="A14" s="108" t="s">
        <v>802</v>
      </c>
      <c r="B14" s="109">
        <v>20</v>
      </c>
      <c r="C14" s="110">
        <v>67341735</v>
      </c>
      <c r="D14" s="52">
        <v>520119.54</v>
      </c>
      <c r="E14" s="110">
        <v>83330691</v>
      </c>
      <c r="F14" s="52">
        <v>624212.74</v>
      </c>
      <c r="G14" s="110">
        <v>63720262</v>
      </c>
      <c r="H14" s="52">
        <v>474885.33</v>
      </c>
      <c r="I14" s="110">
        <v>214392688</v>
      </c>
      <c r="J14" s="52">
        <v>1619217.61</v>
      </c>
      <c r="K14" s="52">
        <v>7752350</v>
      </c>
      <c r="L14" s="51">
        <v>58638.4571</v>
      </c>
    </row>
    <row r="15" spans="1:12" s="34" customFormat="1" ht="18" customHeight="1">
      <c r="A15" s="108" t="s">
        <v>901</v>
      </c>
      <c r="B15" s="109">
        <v>23</v>
      </c>
      <c r="C15" s="110">
        <v>88326225</v>
      </c>
      <c r="D15" s="52">
        <v>684961.69</v>
      </c>
      <c r="E15" s="110">
        <v>115263698</v>
      </c>
      <c r="F15" s="52">
        <v>872106.05</v>
      </c>
      <c r="G15" s="110">
        <v>102163413</v>
      </c>
      <c r="H15" s="52">
        <v>769332.2</v>
      </c>
      <c r="I15" s="110">
        <v>305753336</v>
      </c>
      <c r="J15" s="248">
        <f>D15+F15+H15</f>
        <v>2326399.94</v>
      </c>
      <c r="K15" s="52">
        <v>9843109</v>
      </c>
      <c r="L15" s="51">
        <v>84477.358300000007</v>
      </c>
    </row>
    <row r="16" spans="1:12" s="34" customFormat="1" ht="18" customHeight="1">
      <c r="A16" s="108" t="s">
        <v>915</v>
      </c>
      <c r="B16" s="109">
        <v>20</v>
      </c>
      <c r="C16" s="110">
        <v>79517627</v>
      </c>
      <c r="D16" s="52">
        <v>610507.96</v>
      </c>
      <c r="E16" s="110">
        <v>115646172</v>
      </c>
      <c r="F16" s="52">
        <v>865462.21</v>
      </c>
      <c r="G16" s="110">
        <v>91465311</v>
      </c>
      <c r="H16" s="52">
        <v>681291.26</v>
      </c>
      <c r="I16" s="110">
        <v>286629110</v>
      </c>
      <c r="J16" s="52">
        <v>2157261.4300000002</v>
      </c>
      <c r="K16" s="52">
        <v>8685188</v>
      </c>
      <c r="L16" s="51">
        <v>65421.481399999997</v>
      </c>
    </row>
    <row r="17" spans="1:12" s="34" customFormat="1" ht="18" customHeight="1">
      <c r="A17" s="108" t="s">
        <v>1134</v>
      </c>
      <c r="B17" s="109">
        <v>19</v>
      </c>
      <c r="C17" s="110">
        <v>98614684</v>
      </c>
      <c r="D17" s="52">
        <v>760029.22</v>
      </c>
      <c r="E17" s="110">
        <v>135626148</v>
      </c>
      <c r="F17" s="52">
        <v>1023175.02</v>
      </c>
      <c r="G17" s="110">
        <v>113015469</v>
      </c>
      <c r="H17" s="52">
        <v>847569.3</v>
      </c>
      <c r="I17" s="110">
        <v>347256301</v>
      </c>
      <c r="J17" s="52">
        <v>2630773.54</v>
      </c>
      <c r="K17" s="52">
        <v>9889045</v>
      </c>
      <c r="L17" s="51">
        <v>74866.880600000004</v>
      </c>
    </row>
    <row r="18" spans="1:12" s="34" customFormat="1" ht="18" customHeight="1">
      <c r="A18" s="108" t="s">
        <v>1195</v>
      </c>
      <c r="B18" s="109">
        <v>21</v>
      </c>
      <c r="C18" s="110">
        <v>124584810</v>
      </c>
      <c r="D18" s="52">
        <v>971132.24</v>
      </c>
      <c r="E18" s="110">
        <v>118209386</v>
      </c>
      <c r="F18" s="52">
        <v>907286.84</v>
      </c>
      <c r="G18" s="110">
        <v>118068355</v>
      </c>
      <c r="H18" s="52">
        <v>898549.94</v>
      </c>
      <c r="I18" s="110">
        <v>360862551</v>
      </c>
      <c r="J18" s="52">
        <v>2776969.02</v>
      </c>
      <c r="K18" s="110">
        <v>11964305</v>
      </c>
      <c r="L18" s="51">
        <v>101037.60279999999</v>
      </c>
    </row>
    <row r="19" spans="1:12" s="34" customFormat="1" ht="15" customHeight="1">
      <c r="A19" s="1119" t="s">
        <v>324</v>
      </c>
      <c r="B19" s="1119"/>
      <c r="C19" s="1119"/>
      <c r="D19" s="1119"/>
      <c r="E19" s="1119"/>
      <c r="F19" s="1119"/>
      <c r="G19" s="1119"/>
      <c r="H19" s="1119"/>
      <c r="I19" s="1119"/>
      <c r="J19" s="1119"/>
      <c r="K19" s="1119"/>
      <c r="L19" s="1119"/>
    </row>
    <row r="20" spans="1:12" s="34" customFormat="1" ht="13.5" customHeight="1">
      <c r="A20" s="1119" t="s">
        <v>1200</v>
      </c>
      <c r="B20" s="1119"/>
      <c r="C20" s="1119"/>
      <c r="D20" s="1119"/>
      <c r="E20" s="1119"/>
      <c r="F20" s="1119"/>
      <c r="G20" s="1119"/>
      <c r="H20" s="1119"/>
      <c r="I20" s="1119"/>
      <c r="J20" s="1119"/>
      <c r="K20" s="1119"/>
      <c r="L20" s="1119"/>
    </row>
    <row r="21" spans="1:12" s="34" customFormat="1" ht="13.5" customHeight="1">
      <c r="A21" s="1119" t="s">
        <v>207</v>
      </c>
      <c r="B21" s="1119"/>
      <c r="C21" s="1119"/>
      <c r="D21" s="1119"/>
      <c r="E21" s="1119"/>
      <c r="F21" s="1119"/>
      <c r="G21" s="1119"/>
      <c r="H21" s="1119"/>
      <c r="I21" s="1119"/>
      <c r="J21" s="1119"/>
      <c r="K21" s="1119"/>
      <c r="L21" s="1119"/>
    </row>
    <row r="22" spans="1:12" s="34" customFormat="1" ht="28.35" customHeight="1"/>
    <row r="24" spans="1:12">
      <c r="C24" s="511"/>
      <c r="D24" s="511"/>
      <c r="E24" s="511"/>
      <c r="F24" s="511"/>
      <c r="G24" s="511"/>
      <c r="H24" s="511"/>
      <c r="I24" s="511"/>
      <c r="J24" s="511"/>
    </row>
  </sheetData>
  <mergeCells count="18">
    <mergeCell ref="A20:L20"/>
    <mergeCell ref="A21:L21"/>
    <mergeCell ref="G3:H3"/>
    <mergeCell ref="I3:I4"/>
    <mergeCell ref="J3:J4"/>
    <mergeCell ref="K3:K4"/>
    <mergeCell ref="L3:L4"/>
    <mergeCell ref="A19:L19"/>
    <mergeCell ref="A1:L1"/>
    <mergeCell ref="A2:A4"/>
    <mergeCell ref="B2:B4"/>
    <mergeCell ref="C2:D2"/>
    <mergeCell ref="E2:H2"/>
    <mergeCell ref="I2:J2"/>
    <mergeCell ref="K2:L2"/>
    <mergeCell ref="C3:C4"/>
    <mergeCell ref="D3:D4"/>
    <mergeCell ref="E3:F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activeCell="I16" sqref="I16"/>
    </sheetView>
  </sheetViews>
  <sheetFormatPr defaultColWidth="9.140625" defaultRowHeight="15"/>
  <cols>
    <col min="1" max="1" width="9.42578125" style="16" bestFit="1" customWidth="1"/>
    <col min="2" max="2" width="7.5703125" style="16" bestFit="1" customWidth="1"/>
    <col min="3" max="9" width="12.140625" style="16" bestFit="1" customWidth="1"/>
    <col min="10" max="10" width="10" style="16" bestFit="1" customWidth="1"/>
    <col min="11" max="11" width="14.140625" style="16" bestFit="1" customWidth="1"/>
    <col min="12" max="12" width="9.140625" style="16" bestFit="1" customWidth="1"/>
    <col min="13" max="13" width="7.5703125" style="16" bestFit="1" customWidth="1"/>
    <col min="14" max="16384" width="9.140625" style="16"/>
  </cols>
  <sheetData>
    <row r="1" spans="1:12" ht="15.75" customHeight="1">
      <c r="A1" s="1095" t="s">
        <v>27</v>
      </c>
      <c r="B1" s="1095"/>
      <c r="C1" s="1095"/>
      <c r="D1" s="1095"/>
      <c r="E1" s="1095"/>
      <c r="F1" s="1095"/>
      <c r="G1" s="1095"/>
      <c r="H1" s="1095"/>
      <c r="I1" s="1095"/>
      <c r="J1" s="1095"/>
      <c r="K1" s="1095"/>
      <c r="L1" s="1095"/>
    </row>
    <row r="2" spans="1:12" s="34" customFormat="1" ht="41.25" customHeight="1">
      <c r="A2" s="1047" t="s">
        <v>281</v>
      </c>
      <c r="B2" s="1047" t="s">
        <v>321</v>
      </c>
      <c r="C2" s="1093" t="s">
        <v>315</v>
      </c>
      <c r="D2" s="1094"/>
      <c r="E2" s="1156" t="s">
        <v>322</v>
      </c>
      <c r="F2" s="1156"/>
      <c r="G2" s="1156"/>
      <c r="H2" s="1156"/>
      <c r="I2" s="1093" t="s">
        <v>87</v>
      </c>
      <c r="J2" s="1094"/>
      <c r="K2" s="1182" t="s">
        <v>323</v>
      </c>
      <c r="L2" s="1183"/>
    </row>
    <row r="3" spans="1:12" s="34" customFormat="1" ht="18" customHeight="1">
      <c r="A3" s="1155"/>
      <c r="B3" s="1155"/>
      <c r="C3" s="1162" t="s">
        <v>289</v>
      </c>
      <c r="D3" s="1162" t="s">
        <v>513</v>
      </c>
      <c r="E3" s="1093" t="s">
        <v>287</v>
      </c>
      <c r="F3" s="1094"/>
      <c r="G3" s="1093" t="s">
        <v>288</v>
      </c>
      <c r="H3" s="1094"/>
      <c r="I3" s="1047" t="s">
        <v>319</v>
      </c>
      <c r="J3" s="1184" t="s">
        <v>515</v>
      </c>
      <c r="K3" s="1162" t="s">
        <v>289</v>
      </c>
      <c r="L3" s="1162" t="s">
        <v>514</v>
      </c>
    </row>
    <row r="4" spans="1:12" s="34" customFormat="1" ht="39" customHeight="1">
      <c r="A4" s="1048"/>
      <c r="B4" s="1048"/>
      <c r="C4" s="1163"/>
      <c r="D4" s="1163"/>
      <c r="E4" s="68" t="s">
        <v>289</v>
      </c>
      <c r="F4" s="68" t="s">
        <v>508</v>
      </c>
      <c r="G4" s="68" t="s">
        <v>289</v>
      </c>
      <c r="H4" s="68" t="s">
        <v>513</v>
      </c>
      <c r="I4" s="1048"/>
      <c r="J4" s="1184"/>
      <c r="K4" s="1163"/>
      <c r="L4" s="1163"/>
    </row>
    <row r="5" spans="1:12" s="41" customFormat="1" ht="18" customHeight="1">
      <c r="A5" s="23" t="s">
        <v>92</v>
      </c>
      <c r="B5" s="26">
        <v>245</v>
      </c>
      <c r="C5" s="57">
        <v>13240645</v>
      </c>
      <c r="D5" s="25">
        <v>98280.197029999996</v>
      </c>
      <c r="E5" s="25">
        <v>7787</v>
      </c>
      <c r="F5" s="25">
        <v>61.544001250000001</v>
      </c>
      <c r="G5" s="25">
        <v>7279</v>
      </c>
      <c r="H5" s="25">
        <v>52.955097250000001</v>
      </c>
      <c r="I5" s="57">
        <v>13255711</v>
      </c>
      <c r="J5" s="25">
        <v>98394.696129999997</v>
      </c>
      <c r="K5" s="25">
        <v>71447</v>
      </c>
      <c r="L5" s="25">
        <v>525.68257600000004</v>
      </c>
    </row>
    <row r="6" spans="1:12" s="41" customFormat="1" ht="18" customHeight="1">
      <c r="A6" s="23" t="s">
        <v>93</v>
      </c>
      <c r="B6" s="26">
        <v>242</v>
      </c>
      <c r="C6" s="57">
        <v>12011449</v>
      </c>
      <c r="D6" s="25">
        <v>90265.529082749999</v>
      </c>
      <c r="E6" s="26">
        <v>536</v>
      </c>
      <c r="F6" s="25">
        <v>4.0026134999999998</v>
      </c>
      <c r="G6" s="26">
        <v>77</v>
      </c>
      <c r="H6" s="424">
        <v>0.56937674999999988</v>
      </c>
      <c r="I6" s="57">
        <v>12012062</v>
      </c>
      <c r="J6" s="25">
        <v>90270.101072999998</v>
      </c>
      <c r="K6" s="25">
        <v>49903</v>
      </c>
      <c r="L6" s="25">
        <v>356.56964950000003</v>
      </c>
    </row>
    <row r="7" spans="1:12" s="34" customFormat="1" ht="18" customHeight="1">
      <c r="A7" s="19" t="s">
        <v>94</v>
      </c>
      <c r="B7" s="22">
        <v>17</v>
      </c>
      <c r="C7" s="37">
        <v>1286283</v>
      </c>
      <c r="D7" s="21">
        <v>9625.1670200000008</v>
      </c>
      <c r="E7" s="21">
        <v>53</v>
      </c>
      <c r="F7" s="21">
        <v>0.39554574999999997</v>
      </c>
      <c r="G7" s="21">
        <v>10</v>
      </c>
      <c r="H7" s="80">
        <v>7.3069999999999996E-2</v>
      </c>
      <c r="I7" s="37">
        <v>1286346</v>
      </c>
      <c r="J7" s="21">
        <v>9625.6356357500008</v>
      </c>
      <c r="K7" s="21">
        <v>73043</v>
      </c>
      <c r="L7" s="21">
        <v>544.36332300000004</v>
      </c>
    </row>
    <row r="8" spans="1:12" s="34" customFormat="1" ht="18" customHeight="1">
      <c r="A8" s="19" t="s">
        <v>95</v>
      </c>
      <c r="B8" s="22">
        <v>19</v>
      </c>
      <c r="C8" s="37">
        <v>1718266</v>
      </c>
      <c r="D8" s="21">
        <v>12605.676181500001</v>
      </c>
      <c r="E8" s="21">
        <v>227</v>
      </c>
      <c r="F8" s="21">
        <v>1.6921982499999999</v>
      </c>
      <c r="G8" s="21">
        <v>20</v>
      </c>
      <c r="H8" s="80">
        <v>0.14783625</v>
      </c>
      <c r="I8" s="37">
        <v>1718513</v>
      </c>
      <c r="J8" s="21">
        <v>12607.516216</v>
      </c>
      <c r="K8" s="37">
        <v>115389</v>
      </c>
      <c r="L8" s="21">
        <v>842.49553275000005</v>
      </c>
    </row>
    <row r="9" spans="1:12" s="34" customFormat="1" ht="18" customHeight="1">
      <c r="A9" s="19" t="s">
        <v>96</v>
      </c>
      <c r="B9" s="22">
        <v>22</v>
      </c>
      <c r="C9" s="37">
        <v>1958098</v>
      </c>
      <c r="D9" s="21">
        <v>14462.99300275</v>
      </c>
      <c r="E9" s="21">
        <v>177</v>
      </c>
      <c r="F9" s="21">
        <v>1.31998075</v>
      </c>
      <c r="G9" s="21">
        <v>36</v>
      </c>
      <c r="H9" s="80">
        <v>0.26558749999999998</v>
      </c>
      <c r="I9" s="37">
        <v>1958311</v>
      </c>
      <c r="J9" s="21">
        <v>14464.578571</v>
      </c>
      <c r="K9" s="21">
        <v>25243</v>
      </c>
      <c r="L9" s="21">
        <v>189.6574315</v>
      </c>
    </row>
    <row r="10" spans="1:12" s="34" customFormat="1" ht="18" customHeight="1">
      <c r="A10" s="19" t="s">
        <v>97</v>
      </c>
      <c r="B10" s="22">
        <v>21</v>
      </c>
      <c r="C10" s="37">
        <v>833307</v>
      </c>
      <c r="D10" s="21">
        <v>6390.5438219999996</v>
      </c>
      <c r="E10" s="21">
        <v>74</v>
      </c>
      <c r="F10" s="21">
        <v>0.55734125000000001</v>
      </c>
      <c r="G10" s="21">
        <v>6</v>
      </c>
      <c r="H10" s="80">
        <v>4.4975500000000002E-2</v>
      </c>
      <c r="I10" s="37">
        <v>833387</v>
      </c>
      <c r="J10" s="21">
        <v>6391.1461387500003</v>
      </c>
      <c r="K10" s="21">
        <v>67891</v>
      </c>
      <c r="L10" s="21">
        <v>653.62362299999995</v>
      </c>
    </row>
    <row r="11" spans="1:12" s="34" customFormat="1" ht="18" customHeight="1">
      <c r="A11" s="19" t="s">
        <v>98</v>
      </c>
      <c r="B11" s="22">
        <v>20</v>
      </c>
      <c r="C11" s="37">
        <v>705764</v>
      </c>
      <c r="D11" s="21">
        <v>5394.4633249999997</v>
      </c>
      <c r="E11" s="21">
        <v>5</v>
      </c>
      <c r="F11" s="21">
        <v>3.7547499999999998E-2</v>
      </c>
      <c r="G11" s="21">
        <v>5</v>
      </c>
      <c r="H11" s="80">
        <v>3.7907499999999997E-2</v>
      </c>
      <c r="I11" s="37">
        <v>705774</v>
      </c>
      <c r="J11" s="21">
        <v>5394.5387799999999</v>
      </c>
      <c r="K11" s="21">
        <v>21590</v>
      </c>
      <c r="L11" s="21">
        <v>164.6033468</v>
      </c>
    </row>
    <row r="12" spans="1:12" s="34" customFormat="1" ht="18" customHeight="1">
      <c r="A12" s="170" t="s">
        <v>99</v>
      </c>
      <c r="B12" s="106">
        <v>21</v>
      </c>
      <c r="C12" s="105">
        <v>621080</v>
      </c>
      <c r="D12" s="104">
        <v>4618.395657</v>
      </c>
      <c r="E12" s="104">
        <v>0</v>
      </c>
      <c r="F12" s="104">
        <v>0</v>
      </c>
      <c r="G12" s="104">
        <v>0</v>
      </c>
      <c r="H12" s="216">
        <v>0</v>
      </c>
      <c r="I12" s="105">
        <v>621080</v>
      </c>
      <c r="J12" s="104">
        <v>4618.395657</v>
      </c>
      <c r="K12" s="104">
        <v>28778</v>
      </c>
      <c r="L12" s="104">
        <v>237.94013000000001</v>
      </c>
    </row>
    <row r="13" spans="1:12" s="34" customFormat="1" ht="18" customHeight="1">
      <c r="A13" s="108" t="s">
        <v>765</v>
      </c>
      <c r="B13" s="109">
        <v>19</v>
      </c>
      <c r="C13" s="52">
        <v>573489</v>
      </c>
      <c r="D13" s="51">
        <v>4432.1687659999998</v>
      </c>
      <c r="E13" s="51">
        <v>0</v>
      </c>
      <c r="F13" s="51">
        <v>0</v>
      </c>
      <c r="G13" s="51">
        <v>0</v>
      </c>
      <c r="H13" s="218">
        <v>0</v>
      </c>
      <c r="I13" s="52">
        <v>573489</v>
      </c>
      <c r="J13" s="51">
        <v>4432.1687659999998</v>
      </c>
      <c r="K13" s="51">
        <v>86589</v>
      </c>
      <c r="L13" s="51">
        <v>685.44950329999995</v>
      </c>
    </row>
    <row r="14" spans="1:12" s="34" customFormat="1" ht="18" customHeight="1">
      <c r="A14" s="108" t="s">
        <v>802</v>
      </c>
      <c r="B14" s="109">
        <v>20</v>
      </c>
      <c r="C14" s="52">
        <v>561445</v>
      </c>
      <c r="D14" s="51">
        <v>4277.6050240000004</v>
      </c>
      <c r="E14" s="51">
        <v>0</v>
      </c>
      <c r="F14" s="51">
        <v>0</v>
      </c>
      <c r="G14" s="51">
        <v>0</v>
      </c>
      <c r="H14" s="218">
        <v>0</v>
      </c>
      <c r="I14" s="52">
        <v>561445</v>
      </c>
      <c r="J14" s="51">
        <v>4277.6050240000004</v>
      </c>
      <c r="K14" s="51">
        <v>45621</v>
      </c>
      <c r="L14" s="51">
        <v>341.55825579999998</v>
      </c>
    </row>
    <row r="15" spans="1:12" s="34" customFormat="1" ht="18" customHeight="1">
      <c r="A15" s="108" t="s">
        <v>901</v>
      </c>
      <c r="B15" s="109">
        <v>23</v>
      </c>
      <c r="C15" s="52">
        <v>1331889</v>
      </c>
      <c r="D15" s="51">
        <v>10055.826039750002</v>
      </c>
      <c r="E15" s="51">
        <v>0</v>
      </c>
      <c r="F15" s="51">
        <v>0</v>
      </c>
      <c r="G15" s="51">
        <v>0</v>
      </c>
      <c r="H15" s="218">
        <v>0</v>
      </c>
      <c r="I15" s="52">
        <v>1331889</v>
      </c>
      <c r="J15" s="51">
        <v>10055.826039750002</v>
      </c>
      <c r="K15" s="51">
        <v>45450</v>
      </c>
      <c r="L15" s="51">
        <v>334.75624525000006</v>
      </c>
    </row>
    <row r="16" spans="1:12" s="34" customFormat="1" ht="18" customHeight="1">
      <c r="A16" s="108" t="s">
        <v>915</v>
      </c>
      <c r="B16" s="109">
        <v>20</v>
      </c>
      <c r="C16" s="52">
        <v>584779</v>
      </c>
      <c r="D16" s="51">
        <v>4405.5861347499995</v>
      </c>
      <c r="E16" s="51">
        <v>0</v>
      </c>
      <c r="F16" s="51">
        <v>0</v>
      </c>
      <c r="G16" s="51">
        <v>0</v>
      </c>
      <c r="H16" s="218">
        <v>0</v>
      </c>
      <c r="I16" s="52">
        <v>584779</v>
      </c>
      <c r="J16" s="51">
        <v>4405.5861347499995</v>
      </c>
      <c r="K16" s="51">
        <v>37272</v>
      </c>
      <c r="L16" s="51">
        <v>280.49818249999998</v>
      </c>
    </row>
    <row r="17" spans="1:12" s="34" customFormat="1" ht="18" customHeight="1">
      <c r="A17" s="108" t="s">
        <v>1134</v>
      </c>
      <c r="B17" s="109">
        <v>19</v>
      </c>
      <c r="C17" s="52">
        <v>630060</v>
      </c>
      <c r="D17" s="51">
        <v>4794.3490739999997</v>
      </c>
      <c r="E17" s="51">
        <v>0</v>
      </c>
      <c r="F17" s="51">
        <v>0</v>
      </c>
      <c r="G17" s="51">
        <v>0</v>
      </c>
      <c r="H17" s="218">
        <v>0</v>
      </c>
      <c r="I17" s="52">
        <v>630060</v>
      </c>
      <c r="J17" s="51">
        <v>4794.3490739999997</v>
      </c>
      <c r="K17" s="51">
        <v>27135</v>
      </c>
      <c r="L17" s="51">
        <v>220.07485650000001</v>
      </c>
    </row>
    <row r="18" spans="1:12" s="34" customFormat="1" ht="18" customHeight="1">
      <c r="A18" s="108" t="s">
        <v>1195</v>
      </c>
      <c r="B18" s="109">
        <v>21</v>
      </c>
      <c r="C18" s="52">
        <v>1206989</v>
      </c>
      <c r="D18" s="51">
        <v>9202.7550372500009</v>
      </c>
      <c r="E18" s="51">
        <v>0</v>
      </c>
      <c r="F18" s="51">
        <v>0</v>
      </c>
      <c r="G18" s="51">
        <v>0</v>
      </c>
      <c r="H18" s="218">
        <v>0</v>
      </c>
      <c r="I18" s="52">
        <v>1206989</v>
      </c>
      <c r="J18" s="51">
        <v>9202.7550372500009</v>
      </c>
      <c r="K18" s="51">
        <v>49903</v>
      </c>
      <c r="L18" s="51">
        <v>356.56964950000003</v>
      </c>
    </row>
    <row r="19" spans="1:12" s="34" customFormat="1" ht="14.25" customHeight="1">
      <c r="A19" s="1119" t="s">
        <v>1200</v>
      </c>
      <c r="B19" s="1119"/>
      <c r="C19" s="1119"/>
      <c r="D19" s="1119"/>
      <c r="E19" s="1119"/>
      <c r="F19" s="1119"/>
      <c r="G19" s="1119"/>
      <c r="H19" s="1119"/>
      <c r="I19" s="1119"/>
      <c r="J19" s="1119"/>
    </row>
    <row r="20" spans="1:12" s="34" customFormat="1" ht="13.5" customHeight="1">
      <c r="A20" s="1119" t="s">
        <v>176</v>
      </c>
      <c r="B20" s="1119"/>
      <c r="C20" s="1119"/>
      <c r="D20" s="1119"/>
      <c r="E20" s="1119"/>
      <c r="F20" s="1119"/>
      <c r="G20" s="1119"/>
      <c r="H20" s="1119"/>
      <c r="I20" s="1119"/>
      <c r="J20" s="1119"/>
    </row>
    <row r="21" spans="1:12" s="34" customFormat="1" ht="27.6" customHeight="1"/>
  </sheetData>
  <mergeCells count="17">
    <mergeCell ref="A20:J20"/>
    <mergeCell ref="G3:H3"/>
    <mergeCell ref="I3:I4"/>
    <mergeCell ref="J3:J4"/>
    <mergeCell ref="K3:K4"/>
    <mergeCell ref="L3:L4"/>
    <mergeCell ref="A19:J19"/>
    <mergeCell ref="A1:L1"/>
    <mergeCell ref="A2:A4"/>
    <mergeCell ref="B2:B4"/>
    <mergeCell ref="C2:D2"/>
    <mergeCell ref="E2:H2"/>
    <mergeCell ref="I2:J2"/>
    <mergeCell ref="K2:L2"/>
    <mergeCell ref="C3:C4"/>
    <mergeCell ref="D3:D4"/>
    <mergeCell ref="E3:F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zoomScaleNormal="100" workbookViewId="0">
      <selection activeCell="H23" sqref="H23"/>
    </sheetView>
  </sheetViews>
  <sheetFormatPr defaultColWidth="9.140625" defaultRowHeight="15"/>
  <cols>
    <col min="1" max="1" width="13.5703125" style="16" bestFit="1" customWidth="1"/>
    <col min="2" max="5" width="12.140625" style="16" bestFit="1" customWidth="1"/>
    <col min="6" max="6" width="9.42578125" style="16" bestFit="1" customWidth="1"/>
    <col min="7" max="10" width="12.140625" style="16" bestFit="1" customWidth="1"/>
    <col min="11" max="11" width="14.5703125" style="16" bestFit="1" customWidth="1"/>
    <col min="12" max="15" width="12.140625" style="16" bestFit="1" customWidth="1"/>
    <col min="16" max="16" width="9.42578125" style="16" bestFit="1" customWidth="1"/>
    <col min="17" max="17" width="4.5703125" style="16" bestFit="1" customWidth="1"/>
    <col min="18" max="16384" width="9.140625" style="16"/>
  </cols>
  <sheetData>
    <row r="1" spans="1:16" ht="15.75" customHeight="1">
      <c r="A1" s="1095" t="s">
        <v>516</v>
      </c>
      <c r="B1" s="1095"/>
      <c r="C1" s="1095"/>
      <c r="D1" s="1095"/>
      <c r="E1" s="1095"/>
      <c r="F1" s="1095"/>
      <c r="G1" s="1095"/>
      <c r="H1" s="1095"/>
      <c r="I1" s="1095"/>
      <c r="J1" s="1095"/>
      <c r="K1" s="1095"/>
      <c r="L1" s="1095"/>
      <c r="M1" s="1095"/>
      <c r="N1" s="1095"/>
      <c r="O1" s="1095"/>
    </row>
    <row r="2" spans="1:16" s="34" customFormat="1" ht="18" customHeight="1">
      <c r="A2" s="1047" t="s">
        <v>281</v>
      </c>
      <c r="B2" s="1093" t="s">
        <v>133</v>
      </c>
      <c r="C2" s="1100"/>
      <c r="D2" s="1100"/>
      <c r="E2" s="1094"/>
      <c r="F2" s="1037" t="s">
        <v>87</v>
      </c>
      <c r="G2" s="1093" t="s">
        <v>134</v>
      </c>
      <c r="H2" s="1100"/>
      <c r="I2" s="1100"/>
      <c r="J2" s="1094"/>
      <c r="K2" s="1047" t="s">
        <v>87</v>
      </c>
      <c r="L2" s="1093" t="s">
        <v>135</v>
      </c>
      <c r="M2" s="1100"/>
      <c r="N2" s="1100"/>
      <c r="O2" s="1094"/>
      <c r="P2" s="1037" t="s">
        <v>87</v>
      </c>
    </row>
    <row r="3" spans="1:16" s="34" customFormat="1" ht="27" customHeight="1">
      <c r="A3" s="1155"/>
      <c r="B3" s="1045" t="s">
        <v>325</v>
      </c>
      <c r="C3" s="1046"/>
      <c r="D3" s="1093" t="s">
        <v>322</v>
      </c>
      <c r="E3" s="1094"/>
      <c r="F3" s="1038"/>
      <c r="G3" s="1045" t="s">
        <v>325</v>
      </c>
      <c r="H3" s="1046"/>
      <c r="I3" s="1093" t="s">
        <v>322</v>
      </c>
      <c r="J3" s="1094"/>
      <c r="K3" s="1155"/>
      <c r="L3" s="1045" t="s">
        <v>325</v>
      </c>
      <c r="M3" s="1046"/>
      <c r="N3" s="1093" t="s">
        <v>322</v>
      </c>
      <c r="O3" s="1094"/>
      <c r="P3" s="1038"/>
    </row>
    <row r="4" spans="1:16" s="34" customFormat="1" ht="27" customHeight="1">
      <c r="A4" s="1048"/>
      <c r="B4" s="68" t="s">
        <v>295</v>
      </c>
      <c r="C4" s="68" t="s">
        <v>296</v>
      </c>
      <c r="D4" s="68" t="s">
        <v>297</v>
      </c>
      <c r="E4" s="68" t="s">
        <v>298</v>
      </c>
      <c r="F4" s="1039"/>
      <c r="G4" s="68" t="s">
        <v>295</v>
      </c>
      <c r="H4" s="68" t="s">
        <v>296</v>
      </c>
      <c r="I4" s="68" t="s">
        <v>297</v>
      </c>
      <c r="J4" s="68" t="s">
        <v>298</v>
      </c>
      <c r="K4" s="1048"/>
      <c r="L4" s="68" t="s">
        <v>295</v>
      </c>
      <c r="M4" s="68" t="s">
        <v>296</v>
      </c>
      <c r="N4" s="68" t="s">
        <v>297</v>
      </c>
      <c r="O4" s="68" t="s">
        <v>298</v>
      </c>
      <c r="P4" s="1039"/>
    </row>
    <row r="5" spans="1:16" s="41" customFormat="1" ht="18" customHeight="1">
      <c r="A5" s="23" t="s">
        <v>92</v>
      </c>
      <c r="B5" s="25">
        <v>7313.05</v>
      </c>
      <c r="C5" s="94">
        <v>246.19</v>
      </c>
      <c r="D5" s="25">
        <v>5487.38</v>
      </c>
      <c r="E5" s="94">
        <v>156.65</v>
      </c>
      <c r="F5" s="25">
        <v>13203.27</v>
      </c>
      <c r="G5" s="25">
        <v>7542.5516128640002</v>
      </c>
      <c r="H5" s="94">
        <v>250.62593515500001</v>
      </c>
      <c r="I5" s="25">
        <v>1234.59622087</v>
      </c>
      <c r="J5" s="94">
        <v>505.20022587</v>
      </c>
      <c r="K5" s="25">
        <v>9532.9739947590006</v>
      </c>
      <c r="L5" s="94">
        <v>0</v>
      </c>
      <c r="M5" s="94">
        <v>0</v>
      </c>
      <c r="N5" s="94">
        <v>0</v>
      </c>
      <c r="O5" s="94">
        <v>0</v>
      </c>
      <c r="P5" s="25">
        <v>0</v>
      </c>
    </row>
    <row r="6" spans="1:16" s="41" customFormat="1" ht="18" customHeight="1">
      <c r="A6" s="23" t="s">
        <v>93</v>
      </c>
      <c r="B6" s="25">
        <v>8019.4500000000007</v>
      </c>
      <c r="C6" s="94">
        <v>210.09</v>
      </c>
      <c r="D6" s="25">
        <v>8890.5800000000017</v>
      </c>
      <c r="E6" s="94">
        <v>276.57</v>
      </c>
      <c r="F6" s="25">
        <v>17396.690000000002</v>
      </c>
      <c r="G6" s="25">
        <v>8272.4889483499992</v>
      </c>
      <c r="H6" s="94">
        <v>275.21087409</v>
      </c>
      <c r="I6" s="25">
        <v>1518.0638687999999</v>
      </c>
      <c r="J6" s="94">
        <v>690.03997614000002</v>
      </c>
      <c r="K6" s="25">
        <v>10755.80366738</v>
      </c>
      <c r="L6" s="94">
        <v>0</v>
      </c>
      <c r="M6" s="94">
        <v>0</v>
      </c>
      <c r="N6" s="94">
        <v>0</v>
      </c>
      <c r="O6" s="94">
        <v>0</v>
      </c>
      <c r="P6" s="25">
        <v>0</v>
      </c>
    </row>
    <row r="7" spans="1:16" s="34" customFormat="1" ht="18" customHeight="1">
      <c r="A7" s="19" t="s">
        <v>94</v>
      </c>
      <c r="B7" s="93">
        <v>786.73</v>
      </c>
      <c r="C7" s="93">
        <v>41.88</v>
      </c>
      <c r="D7" s="93">
        <v>898.22</v>
      </c>
      <c r="E7" s="93">
        <v>38.81</v>
      </c>
      <c r="F7" s="21">
        <v>1765.64</v>
      </c>
      <c r="G7" s="93">
        <v>809.36221178999995</v>
      </c>
      <c r="H7" s="93">
        <v>48.976823959999997</v>
      </c>
      <c r="I7" s="93">
        <v>155.02193025</v>
      </c>
      <c r="J7" s="93">
        <v>70.986718049999993</v>
      </c>
      <c r="K7" s="21">
        <v>1084.34768405</v>
      </c>
      <c r="L7" s="93">
        <v>0</v>
      </c>
      <c r="M7" s="93">
        <v>0</v>
      </c>
      <c r="N7" s="93">
        <v>0</v>
      </c>
      <c r="O7" s="93">
        <v>0</v>
      </c>
      <c r="P7" s="21">
        <v>0</v>
      </c>
    </row>
    <row r="8" spans="1:16" s="34" customFormat="1" ht="18" customHeight="1">
      <c r="A8" s="19" t="s">
        <v>95</v>
      </c>
      <c r="B8" s="93">
        <v>405.76</v>
      </c>
      <c r="C8" s="93">
        <v>7.59</v>
      </c>
      <c r="D8" s="93">
        <v>520.04999999999995</v>
      </c>
      <c r="E8" s="93">
        <v>39.49</v>
      </c>
      <c r="F8" s="21">
        <v>972.89</v>
      </c>
      <c r="G8" s="93">
        <v>518.63790526000003</v>
      </c>
      <c r="H8" s="93">
        <v>15.829713910000001</v>
      </c>
      <c r="I8" s="93">
        <v>97.544748499999997</v>
      </c>
      <c r="J8" s="93">
        <v>80.393176389999994</v>
      </c>
      <c r="K8" s="21">
        <v>712.40554410000004</v>
      </c>
      <c r="L8" s="93">
        <v>0</v>
      </c>
      <c r="M8" s="93">
        <v>0</v>
      </c>
      <c r="N8" s="93">
        <v>0</v>
      </c>
      <c r="O8" s="93">
        <v>0</v>
      </c>
      <c r="P8" s="21">
        <v>0</v>
      </c>
    </row>
    <row r="9" spans="1:16" s="34" customFormat="1" ht="18" customHeight="1">
      <c r="A9" s="19" t="s">
        <v>96</v>
      </c>
      <c r="B9" s="93">
        <v>489.87</v>
      </c>
      <c r="C9" s="93">
        <v>3.22</v>
      </c>
      <c r="D9" s="93">
        <v>574.49</v>
      </c>
      <c r="E9" s="93">
        <v>28.54</v>
      </c>
      <c r="F9" s="21">
        <v>1096.1199999999999</v>
      </c>
      <c r="G9" s="93">
        <v>527.83252862999996</v>
      </c>
      <c r="H9" s="93">
        <v>4.8359466500000003</v>
      </c>
      <c r="I9" s="93">
        <v>109.76179525000001</v>
      </c>
      <c r="J9" s="93">
        <v>64.143593089999996</v>
      </c>
      <c r="K9" s="21">
        <v>706.57386362</v>
      </c>
      <c r="L9" s="93">
        <v>0</v>
      </c>
      <c r="M9" s="93">
        <v>0</v>
      </c>
      <c r="N9" s="93">
        <v>0</v>
      </c>
      <c r="O9" s="93">
        <v>0</v>
      </c>
      <c r="P9" s="21">
        <v>0</v>
      </c>
    </row>
    <row r="10" spans="1:16" s="34" customFormat="1" ht="18" customHeight="1">
      <c r="A10" s="19" t="s">
        <v>97</v>
      </c>
      <c r="B10" s="93">
        <v>421.04</v>
      </c>
      <c r="C10" s="93">
        <v>10.26</v>
      </c>
      <c r="D10" s="93">
        <v>517.05999999999995</v>
      </c>
      <c r="E10" s="93">
        <v>9.43</v>
      </c>
      <c r="F10" s="21">
        <v>957.79</v>
      </c>
      <c r="G10" s="93">
        <v>551.65407399000003</v>
      </c>
      <c r="H10" s="93">
        <v>11.5374415</v>
      </c>
      <c r="I10" s="93">
        <v>104.85825025</v>
      </c>
      <c r="J10" s="93">
        <v>36.166988189999998</v>
      </c>
      <c r="K10" s="21">
        <v>704.21675392999998</v>
      </c>
      <c r="L10" s="93">
        <v>0</v>
      </c>
      <c r="M10" s="93">
        <v>0</v>
      </c>
      <c r="N10" s="93">
        <v>0</v>
      </c>
      <c r="O10" s="93">
        <v>0</v>
      </c>
      <c r="P10" s="21">
        <v>0</v>
      </c>
    </row>
    <row r="11" spans="1:16" s="34" customFormat="1" ht="18" customHeight="1">
      <c r="A11" s="19" t="s">
        <v>98</v>
      </c>
      <c r="B11" s="93">
        <v>367.84</v>
      </c>
      <c r="C11" s="93">
        <v>9.69</v>
      </c>
      <c r="D11" s="93">
        <v>429.83</v>
      </c>
      <c r="E11" s="93">
        <v>10.47</v>
      </c>
      <c r="F11" s="21">
        <v>817.83</v>
      </c>
      <c r="G11" s="93">
        <v>475.26806237</v>
      </c>
      <c r="H11" s="93">
        <v>14.29258181</v>
      </c>
      <c r="I11" s="93">
        <v>84.797020000000003</v>
      </c>
      <c r="J11" s="93">
        <v>35.090749350000003</v>
      </c>
      <c r="K11" s="21">
        <v>609.44841350000002</v>
      </c>
      <c r="L11" s="93">
        <v>0</v>
      </c>
      <c r="M11" s="93">
        <v>0</v>
      </c>
      <c r="N11" s="93">
        <v>0</v>
      </c>
      <c r="O11" s="93">
        <v>0</v>
      </c>
      <c r="P11" s="21">
        <v>0</v>
      </c>
    </row>
    <row r="12" spans="1:16" s="34" customFormat="1" ht="18" customHeight="1">
      <c r="A12" s="170" t="s">
        <v>99</v>
      </c>
      <c r="B12" s="228">
        <v>318.64</v>
      </c>
      <c r="C12" s="228">
        <v>7.61</v>
      </c>
      <c r="D12" s="228">
        <v>540.05999999999995</v>
      </c>
      <c r="E12" s="228">
        <v>12.2</v>
      </c>
      <c r="F12" s="104">
        <v>878.51</v>
      </c>
      <c r="G12" s="228">
        <v>336.35436206000003</v>
      </c>
      <c r="H12" s="228">
        <v>5.2792679500000004</v>
      </c>
      <c r="I12" s="228">
        <v>99.575370250000006</v>
      </c>
      <c r="J12" s="228">
        <v>54.721752000000002</v>
      </c>
      <c r="K12" s="104">
        <v>495.93075226000002</v>
      </c>
      <c r="L12" s="228">
        <v>0</v>
      </c>
      <c r="M12" s="228">
        <v>0</v>
      </c>
      <c r="N12" s="228">
        <v>0</v>
      </c>
      <c r="O12" s="228">
        <v>0</v>
      </c>
      <c r="P12" s="104">
        <v>0</v>
      </c>
    </row>
    <row r="13" spans="1:16" s="34" customFormat="1" ht="18" customHeight="1">
      <c r="A13" s="108" t="s">
        <v>765</v>
      </c>
      <c r="B13" s="229">
        <v>618.65</v>
      </c>
      <c r="C13" s="229">
        <v>9.14</v>
      </c>
      <c r="D13" s="229">
        <v>650.69000000000005</v>
      </c>
      <c r="E13" s="229">
        <v>13.35</v>
      </c>
      <c r="F13" s="51">
        <v>1291.83</v>
      </c>
      <c r="G13" s="229">
        <v>719.97795144999998</v>
      </c>
      <c r="H13" s="229">
        <v>10.447139480000001</v>
      </c>
      <c r="I13" s="229">
        <v>129.52735774999999</v>
      </c>
      <c r="J13" s="229">
        <v>58.326884059999998</v>
      </c>
      <c r="K13" s="51">
        <v>918.27933273999997</v>
      </c>
      <c r="L13" s="229">
        <v>0</v>
      </c>
      <c r="M13" s="229">
        <v>0</v>
      </c>
      <c r="N13" s="229">
        <v>0</v>
      </c>
      <c r="O13" s="229">
        <v>0</v>
      </c>
      <c r="P13" s="51">
        <v>0</v>
      </c>
    </row>
    <row r="14" spans="1:16" s="34" customFormat="1" ht="18" customHeight="1">
      <c r="A14" s="274" t="s">
        <v>802</v>
      </c>
      <c r="B14" s="229">
        <v>462.83</v>
      </c>
      <c r="C14" s="229">
        <v>12.62</v>
      </c>
      <c r="D14" s="229">
        <v>649.19000000000005</v>
      </c>
      <c r="E14" s="229">
        <v>16.100000000000001</v>
      </c>
      <c r="F14" s="51">
        <v>1140.74</v>
      </c>
      <c r="G14" s="229">
        <v>656.26832029000002</v>
      </c>
      <c r="H14" s="229">
        <v>22.270263440000001</v>
      </c>
      <c r="I14" s="229">
        <v>109.969009</v>
      </c>
      <c r="J14" s="229">
        <v>52.438797540000003</v>
      </c>
      <c r="K14" s="51">
        <v>840.94639027000005</v>
      </c>
      <c r="L14" s="229">
        <v>0</v>
      </c>
      <c r="M14" s="229">
        <v>0</v>
      </c>
      <c r="N14" s="229">
        <v>0</v>
      </c>
      <c r="O14" s="229">
        <v>0</v>
      </c>
      <c r="P14" s="51">
        <v>0</v>
      </c>
    </row>
    <row r="15" spans="1:16" s="34" customFormat="1" ht="18" customHeight="1">
      <c r="A15" s="108" t="s">
        <v>901</v>
      </c>
      <c r="B15" s="229">
        <v>740.22</v>
      </c>
      <c r="C15" s="229">
        <v>6.81</v>
      </c>
      <c r="D15" s="229">
        <v>884.8900000000001</v>
      </c>
      <c r="E15" s="229">
        <v>27.32</v>
      </c>
      <c r="F15" s="51">
        <v>1659.2400000000002</v>
      </c>
      <c r="G15" s="229">
        <v>755.10264100999996</v>
      </c>
      <c r="H15" s="229">
        <v>5.9368076600000004</v>
      </c>
      <c r="I15" s="229">
        <v>139.18659575000001</v>
      </c>
      <c r="J15" s="229">
        <v>65.313221909999996</v>
      </c>
      <c r="K15" s="51">
        <v>965.53926633000003</v>
      </c>
      <c r="L15" s="229">
        <v>0</v>
      </c>
      <c r="M15" s="229">
        <v>0</v>
      </c>
      <c r="N15" s="229">
        <v>0</v>
      </c>
      <c r="O15" s="229">
        <v>0</v>
      </c>
      <c r="P15" s="51">
        <v>0</v>
      </c>
    </row>
    <row r="16" spans="1:16" s="34" customFormat="1" ht="18" customHeight="1">
      <c r="A16" s="108" t="s">
        <v>915</v>
      </c>
      <c r="B16" s="229">
        <v>741.35</v>
      </c>
      <c r="C16" s="229">
        <v>16.760000000000002</v>
      </c>
      <c r="D16" s="229">
        <v>802.73</v>
      </c>
      <c r="E16" s="229">
        <v>24.73</v>
      </c>
      <c r="F16" s="51">
        <v>1585.57</v>
      </c>
      <c r="G16" s="229">
        <v>591.99716943999999</v>
      </c>
      <c r="H16" s="229">
        <v>31.607859879999999</v>
      </c>
      <c r="I16" s="229">
        <v>114.58002500000001</v>
      </c>
      <c r="J16" s="229">
        <v>50.90753084</v>
      </c>
      <c r="K16" s="51">
        <v>789.09258516</v>
      </c>
      <c r="L16" s="229">
        <v>0</v>
      </c>
      <c r="M16" s="229">
        <v>0</v>
      </c>
      <c r="N16" s="229">
        <v>0</v>
      </c>
      <c r="O16" s="229">
        <v>0</v>
      </c>
      <c r="P16" s="51">
        <v>0</v>
      </c>
    </row>
    <row r="17" spans="1:16" s="34" customFormat="1" ht="18" customHeight="1">
      <c r="A17" s="108" t="s">
        <v>1134</v>
      </c>
      <c r="B17" s="51">
        <v>1093.5</v>
      </c>
      <c r="C17" s="229">
        <v>55.04</v>
      </c>
      <c r="D17" s="51">
        <v>1043.72</v>
      </c>
      <c r="E17" s="229">
        <v>21.77</v>
      </c>
      <c r="F17" s="51">
        <v>2214.0300000000002</v>
      </c>
      <c r="G17" s="229">
        <v>887.02671907000001</v>
      </c>
      <c r="H17" s="229">
        <v>73.616284750000005</v>
      </c>
      <c r="I17" s="229">
        <v>159.6241095</v>
      </c>
      <c r="J17" s="229">
        <v>55.872331320000001</v>
      </c>
      <c r="K17" s="51">
        <v>1176.13944464</v>
      </c>
      <c r="L17" s="229">
        <v>0</v>
      </c>
      <c r="M17" s="229">
        <v>0</v>
      </c>
      <c r="N17" s="229">
        <v>0</v>
      </c>
      <c r="O17" s="229">
        <v>0</v>
      </c>
      <c r="P17" s="51">
        <v>0</v>
      </c>
    </row>
    <row r="18" spans="1:16" s="34" customFormat="1" ht="18" customHeight="1">
      <c r="A18" s="108" t="s">
        <v>1195</v>
      </c>
      <c r="B18" s="51">
        <v>1573.02</v>
      </c>
      <c r="C18" s="229">
        <v>29.469999999999995</v>
      </c>
      <c r="D18" s="51">
        <v>1379.65</v>
      </c>
      <c r="E18" s="229">
        <v>34.36</v>
      </c>
      <c r="F18" s="51">
        <v>3016.5</v>
      </c>
      <c r="G18" s="229">
        <v>1443.00700304</v>
      </c>
      <c r="H18" s="229">
        <v>30.580743099999999</v>
      </c>
      <c r="I18" s="229">
        <v>213.61765725000001</v>
      </c>
      <c r="J18" s="229">
        <v>65.67823344</v>
      </c>
      <c r="K18" s="51">
        <v>1752.8836368299999</v>
      </c>
      <c r="L18" s="229">
        <v>0</v>
      </c>
      <c r="M18" s="229">
        <v>0</v>
      </c>
      <c r="N18" s="229">
        <v>0</v>
      </c>
      <c r="O18" s="229">
        <v>0</v>
      </c>
      <c r="P18" s="51">
        <v>0</v>
      </c>
    </row>
    <row r="19" spans="1:16" s="34" customFormat="1" ht="15" customHeight="1">
      <c r="A19" s="1119" t="s">
        <v>1200</v>
      </c>
      <c r="B19" s="1119"/>
      <c r="C19" s="1119"/>
      <c r="D19" s="1119"/>
      <c r="E19" s="1119"/>
      <c r="F19" s="1119"/>
      <c r="G19" s="1119"/>
      <c r="H19" s="1119"/>
      <c r="I19" s="1119"/>
      <c r="J19" s="1119"/>
      <c r="K19" s="1119"/>
      <c r="L19" s="1119"/>
      <c r="M19" s="1119"/>
      <c r="N19" s="1119"/>
      <c r="O19" s="1119"/>
    </row>
    <row r="20" spans="1:16" s="34" customFormat="1" ht="13.5" customHeight="1">
      <c r="A20" s="1119" t="s">
        <v>130</v>
      </c>
      <c r="B20" s="1119"/>
      <c r="C20" s="1119"/>
      <c r="D20" s="1119"/>
      <c r="E20" s="1119"/>
      <c r="F20" s="1119"/>
      <c r="G20" s="1119"/>
      <c r="H20" s="1119"/>
      <c r="I20" s="1119"/>
      <c r="J20" s="1119"/>
      <c r="K20" s="1119"/>
      <c r="L20" s="1119"/>
      <c r="M20" s="1119"/>
      <c r="N20" s="1119"/>
      <c r="O20" s="1119"/>
    </row>
    <row r="21" spans="1:16" s="34" customFormat="1" ht="27.6" customHeight="1"/>
    <row r="23" spans="1:16">
      <c r="B23" s="227"/>
      <c r="C23" s="227"/>
      <c r="D23" s="227"/>
      <c r="E23" s="227"/>
      <c r="F23" s="227"/>
      <c r="G23" s="227"/>
      <c r="H23" s="227"/>
      <c r="I23" s="227"/>
      <c r="J23" s="227"/>
      <c r="K23" s="227"/>
      <c r="L23" s="227"/>
      <c r="M23" s="227"/>
      <c r="N23" s="227"/>
      <c r="O23" s="227"/>
      <c r="P23" s="227"/>
    </row>
  </sheetData>
  <mergeCells count="16">
    <mergeCell ref="A19:O19"/>
    <mergeCell ref="A20:O20"/>
    <mergeCell ref="P2:P4"/>
    <mergeCell ref="B3:C3"/>
    <mergeCell ref="D3:E3"/>
    <mergeCell ref="G3:H3"/>
    <mergeCell ref="I3:J3"/>
    <mergeCell ref="L3:M3"/>
    <mergeCell ref="N3:O3"/>
    <mergeCell ref="A1:O1"/>
    <mergeCell ref="A2:A4"/>
    <mergeCell ref="B2:E2"/>
    <mergeCell ref="F2:F4"/>
    <mergeCell ref="G2:J2"/>
    <mergeCell ref="K2:K4"/>
    <mergeCell ref="L2:O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election activeCell="F25" sqref="F25"/>
    </sheetView>
  </sheetViews>
  <sheetFormatPr defaultColWidth="9.140625" defaultRowHeight="15"/>
  <cols>
    <col min="1" max="9" width="12.140625" style="16" customWidth="1"/>
    <col min="10" max="15" width="12.140625" style="16" bestFit="1" customWidth="1"/>
    <col min="16" max="16" width="4.5703125" style="16" bestFit="1" customWidth="1"/>
    <col min="17" max="16384" width="9.140625" style="16"/>
  </cols>
  <sheetData>
    <row r="1" spans="1:15" ht="15" customHeight="1">
      <c r="A1" s="1095" t="s">
        <v>1259</v>
      </c>
      <c r="B1" s="1095"/>
      <c r="C1" s="1095"/>
      <c r="D1" s="1095"/>
      <c r="E1" s="1095"/>
      <c r="F1" s="1095"/>
      <c r="G1" s="1095"/>
      <c r="H1" s="1095"/>
      <c r="I1" s="1095"/>
    </row>
    <row r="2" spans="1:15" s="34" customFormat="1" ht="18" customHeight="1">
      <c r="A2" s="1037" t="s">
        <v>131</v>
      </c>
      <c r="B2" s="1043" t="s">
        <v>515</v>
      </c>
      <c r="C2" s="1111"/>
      <c r="D2" s="1111"/>
      <c r="E2" s="1111"/>
      <c r="F2" s="1111"/>
      <c r="G2" s="1111"/>
      <c r="H2" s="1044"/>
      <c r="I2" s="1043" t="s">
        <v>326</v>
      </c>
      <c r="J2" s="1111"/>
      <c r="K2" s="1111"/>
      <c r="L2" s="1111"/>
      <c r="M2" s="1111"/>
      <c r="N2" s="1111"/>
      <c r="O2" s="1044"/>
    </row>
    <row r="3" spans="1:15" s="34" customFormat="1" ht="18" customHeight="1">
      <c r="A3" s="1039"/>
      <c r="B3" s="53" t="s">
        <v>327</v>
      </c>
      <c r="C3" s="53" t="s">
        <v>328</v>
      </c>
      <c r="D3" s="53" t="s">
        <v>329</v>
      </c>
      <c r="E3" s="53" t="s">
        <v>330</v>
      </c>
      <c r="F3" s="53" t="s">
        <v>331</v>
      </c>
      <c r="G3" s="53" t="s">
        <v>332</v>
      </c>
      <c r="H3" s="53" t="s">
        <v>333</v>
      </c>
      <c r="I3" s="53" t="s">
        <v>327</v>
      </c>
      <c r="J3" s="53" t="s">
        <v>328</v>
      </c>
      <c r="K3" s="53" t="s">
        <v>329</v>
      </c>
      <c r="L3" s="53" t="s">
        <v>330</v>
      </c>
      <c r="M3" s="53" t="s">
        <v>331</v>
      </c>
      <c r="N3" s="53" t="s">
        <v>332</v>
      </c>
      <c r="O3" s="53" t="s">
        <v>333</v>
      </c>
    </row>
    <row r="4" spans="1:15" s="41" customFormat="1" ht="18" customHeight="1">
      <c r="A4" s="23" t="s">
        <v>92</v>
      </c>
      <c r="B4" s="40">
        <v>4229385.8588341996</v>
      </c>
      <c r="C4" s="25">
        <v>4244.2705752499996</v>
      </c>
      <c r="D4" s="25">
        <v>10529.87113725</v>
      </c>
      <c r="E4" s="25">
        <v>1063.3874335</v>
      </c>
      <c r="F4" s="25">
        <v>0</v>
      </c>
      <c r="G4" s="25">
        <v>0</v>
      </c>
      <c r="H4" s="25">
        <v>0</v>
      </c>
      <c r="I4" s="40">
        <v>3385290</v>
      </c>
      <c r="J4" s="25">
        <v>1688</v>
      </c>
      <c r="K4" s="25">
        <v>4090</v>
      </c>
      <c r="L4" s="25">
        <v>3433</v>
      </c>
      <c r="M4" s="26">
        <v>0</v>
      </c>
      <c r="N4" s="26">
        <v>0</v>
      </c>
      <c r="O4" s="26">
        <v>0</v>
      </c>
    </row>
    <row r="5" spans="1:15" s="41" customFormat="1" ht="18" customHeight="1">
      <c r="A5" s="23" t="s">
        <v>93</v>
      </c>
      <c r="B5" s="40">
        <v>2976574.0011749999</v>
      </c>
      <c r="C5" s="25">
        <v>1564.0339290000002</v>
      </c>
      <c r="D5" s="25">
        <v>10100.957248749999</v>
      </c>
      <c r="E5" s="25">
        <v>1697.9083717500002</v>
      </c>
      <c r="F5" s="25">
        <v>0</v>
      </c>
      <c r="G5" s="25">
        <v>0</v>
      </c>
      <c r="H5" s="25">
        <v>0</v>
      </c>
      <c r="I5" s="40">
        <v>2910829</v>
      </c>
      <c r="J5" s="25">
        <v>455</v>
      </c>
      <c r="K5" s="25">
        <v>1111</v>
      </c>
      <c r="L5" s="25">
        <v>20494</v>
      </c>
      <c r="M5" s="26">
        <v>0</v>
      </c>
      <c r="N5" s="26">
        <v>0</v>
      </c>
      <c r="O5" s="26">
        <v>0</v>
      </c>
    </row>
    <row r="6" spans="1:15" s="34" customFormat="1" ht="18" customHeight="1">
      <c r="A6" s="19" t="s">
        <v>94</v>
      </c>
      <c r="B6" s="37">
        <v>214856.113491</v>
      </c>
      <c r="C6" s="21">
        <v>227.03711899999999</v>
      </c>
      <c r="D6" s="21">
        <v>1744.0593100000001</v>
      </c>
      <c r="E6" s="21">
        <v>73.762731000000002</v>
      </c>
      <c r="F6" s="21">
        <v>0</v>
      </c>
      <c r="G6" s="21">
        <v>0</v>
      </c>
      <c r="H6" s="21">
        <v>0</v>
      </c>
      <c r="I6" s="37">
        <v>1407076</v>
      </c>
      <c r="J6" s="21">
        <v>1688</v>
      </c>
      <c r="K6" s="21">
        <v>9142</v>
      </c>
      <c r="L6" s="21">
        <v>245</v>
      </c>
      <c r="M6" s="22">
        <v>0</v>
      </c>
      <c r="N6" s="22">
        <v>0</v>
      </c>
      <c r="O6" s="22">
        <v>0</v>
      </c>
    </row>
    <row r="7" spans="1:15" s="34" customFormat="1" ht="18" customHeight="1">
      <c r="A7" s="19" t="s">
        <v>95</v>
      </c>
      <c r="B7" s="37">
        <v>156644.413806</v>
      </c>
      <c r="C7" s="21">
        <v>100.37060700000001</v>
      </c>
      <c r="D7" s="21">
        <v>508.122389</v>
      </c>
      <c r="E7" s="21">
        <v>82.250183000000007</v>
      </c>
      <c r="F7" s="21">
        <v>0</v>
      </c>
      <c r="G7" s="21">
        <v>0</v>
      </c>
      <c r="H7" s="21">
        <v>0</v>
      </c>
      <c r="I7" s="37">
        <v>1015245</v>
      </c>
      <c r="J7" s="21">
        <v>1182</v>
      </c>
      <c r="K7" s="21">
        <v>2853</v>
      </c>
      <c r="L7" s="21">
        <v>7213</v>
      </c>
      <c r="M7" s="22">
        <v>0</v>
      </c>
      <c r="N7" s="22">
        <v>0</v>
      </c>
      <c r="O7" s="22">
        <v>0</v>
      </c>
    </row>
    <row r="8" spans="1:15" s="34" customFormat="1" ht="18" customHeight="1">
      <c r="A8" s="19" t="s">
        <v>96</v>
      </c>
      <c r="B8" s="37">
        <v>200783.08731900001</v>
      </c>
      <c r="C8" s="21">
        <v>160.20504399999999</v>
      </c>
      <c r="D8" s="21">
        <v>1184.4954729999999</v>
      </c>
      <c r="E8" s="21">
        <v>42.715954000000004</v>
      </c>
      <c r="F8" s="21">
        <v>0</v>
      </c>
      <c r="G8" s="21">
        <v>0</v>
      </c>
      <c r="H8" s="21">
        <v>0</v>
      </c>
      <c r="I8" s="37">
        <v>882851</v>
      </c>
      <c r="J8" s="21">
        <v>956</v>
      </c>
      <c r="K8" s="21">
        <v>5718</v>
      </c>
      <c r="L8" s="21">
        <v>331</v>
      </c>
      <c r="M8" s="22">
        <v>0</v>
      </c>
      <c r="N8" s="22">
        <v>0</v>
      </c>
      <c r="O8" s="22">
        <v>0</v>
      </c>
    </row>
    <row r="9" spans="1:15" s="34" customFormat="1" ht="18" customHeight="1">
      <c r="A9" s="19" t="s">
        <v>97</v>
      </c>
      <c r="B9" s="37">
        <v>200313.39986500001</v>
      </c>
      <c r="C9" s="21">
        <v>140.19420500000001</v>
      </c>
      <c r="D9" s="21">
        <v>1891.616411</v>
      </c>
      <c r="E9" s="21">
        <v>47.975642000000001</v>
      </c>
      <c r="F9" s="21">
        <v>0</v>
      </c>
      <c r="G9" s="21">
        <v>0</v>
      </c>
      <c r="H9" s="21">
        <v>0</v>
      </c>
      <c r="I9" s="37">
        <v>1128078</v>
      </c>
      <c r="J9" s="21">
        <v>1157</v>
      </c>
      <c r="K9" s="21">
        <v>54272</v>
      </c>
      <c r="L9" s="21">
        <v>856</v>
      </c>
      <c r="M9" s="22">
        <v>0</v>
      </c>
      <c r="N9" s="22">
        <v>0</v>
      </c>
      <c r="O9" s="22">
        <v>0</v>
      </c>
    </row>
    <row r="10" spans="1:15" s="34" customFormat="1" ht="18" customHeight="1">
      <c r="A10" s="19" t="s">
        <v>98</v>
      </c>
      <c r="B10" s="37">
        <v>194144.038829</v>
      </c>
      <c r="C10" s="21">
        <v>82.910769000000002</v>
      </c>
      <c r="D10" s="21">
        <v>956.54137900000001</v>
      </c>
      <c r="E10" s="21">
        <v>53.478065999999998</v>
      </c>
      <c r="F10" s="21">
        <v>0</v>
      </c>
      <c r="G10" s="21">
        <v>4.1259999999999998E-2</v>
      </c>
      <c r="H10" s="21">
        <v>0</v>
      </c>
      <c r="I10" s="37">
        <v>683753</v>
      </c>
      <c r="J10" s="21">
        <v>1074</v>
      </c>
      <c r="K10" s="21">
        <v>8253</v>
      </c>
      <c r="L10" s="21">
        <v>1666</v>
      </c>
      <c r="M10" s="22">
        <v>0</v>
      </c>
      <c r="N10" s="22">
        <v>0</v>
      </c>
      <c r="O10" s="22">
        <v>0</v>
      </c>
    </row>
    <row r="11" spans="1:15" s="34" customFormat="1" ht="18" customHeight="1">
      <c r="A11" s="170" t="s">
        <v>99</v>
      </c>
      <c r="B11" s="105">
        <v>233874.36240499999</v>
      </c>
      <c r="C11" s="104">
        <v>91.813019999999995</v>
      </c>
      <c r="D11" s="104">
        <v>788.02226800000005</v>
      </c>
      <c r="E11" s="104">
        <v>41.299514000000002</v>
      </c>
      <c r="F11" s="104">
        <v>0</v>
      </c>
      <c r="G11" s="104">
        <v>0</v>
      </c>
      <c r="H11" s="104">
        <v>0</v>
      </c>
      <c r="I11" s="105">
        <v>683335</v>
      </c>
      <c r="J11" s="104">
        <v>1073</v>
      </c>
      <c r="K11" s="104">
        <v>9492</v>
      </c>
      <c r="L11" s="104">
        <v>169</v>
      </c>
      <c r="M11" s="106">
        <v>0</v>
      </c>
      <c r="N11" s="106">
        <v>0</v>
      </c>
      <c r="O11" s="106">
        <v>0</v>
      </c>
    </row>
    <row r="12" spans="1:15" s="34" customFormat="1" ht="14.25" customHeight="1">
      <c r="A12" s="230" t="s">
        <v>765</v>
      </c>
      <c r="B12" s="52">
        <v>257246.806969</v>
      </c>
      <c r="C12" s="51">
        <v>76.01746</v>
      </c>
      <c r="D12" s="51">
        <v>951.39168574999997</v>
      </c>
      <c r="E12" s="51">
        <v>167.37019874999999</v>
      </c>
      <c r="F12" s="231">
        <v>0</v>
      </c>
      <c r="G12" s="231">
        <v>0</v>
      </c>
      <c r="H12" s="231">
        <v>0</v>
      </c>
      <c r="I12" s="52">
        <v>816539</v>
      </c>
      <c r="J12" s="51">
        <v>1033</v>
      </c>
      <c r="K12" s="51">
        <v>32910</v>
      </c>
      <c r="L12" s="51">
        <v>5605</v>
      </c>
      <c r="M12" s="232">
        <v>0</v>
      </c>
      <c r="N12" s="232">
        <v>0</v>
      </c>
      <c r="O12" s="232">
        <v>0</v>
      </c>
    </row>
    <row r="13" spans="1:15" s="34" customFormat="1" ht="13.5" customHeight="1">
      <c r="A13" s="230" t="s">
        <v>802</v>
      </c>
      <c r="B13" s="326">
        <v>259365.839228</v>
      </c>
      <c r="C13" s="326">
        <v>148.170231</v>
      </c>
      <c r="D13" s="326">
        <v>981.89531299999999</v>
      </c>
      <c r="E13" s="326">
        <v>111.245431</v>
      </c>
      <c r="F13" s="326">
        <v>0</v>
      </c>
      <c r="G13" s="326">
        <v>0</v>
      </c>
      <c r="H13" s="326">
        <v>0</v>
      </c>
      <c r="I13" s="326">
        <v>868762</v>
      </c>
      <c r="J13" s="327">
        <v>778</v>
      </c>
      <c r="K13" s="327">
        <v>12129</v>
      </c>
      <c r="L13" s="327">
        <v>753</v>
      </c>
      <c r="M13" s="327">
        <v>0</v>
      </c>
      <c r="N13" s="327">
        <v>0</v>
      </c>
      <c r="O13" s="327">
        <v>0</v>
      </c>
    </row>
    <row r="14" spans="1:15" s="34" customFormat="1" ht="13.5" customHeight="1">
      <c r="A14" s="230" t="s">
        <v>901</v>
      </c>
      <c r="B14" s="326">
        <v>294666.99230799999</v>
      </c>
      <c r="C14" s="326">
        <v>42.601013999999999</v>
      </c>
      <c r="D14" s="326">
        <v>208.87661900000001</v>
      </c>
      <c r="E14" s="326">
        <v>113.02884899999999</v>
      </c>
      <c r="F14" s="326">
        <v>0</v>
      </c>
      <c r="G14" s="326">
        <v>0</v>
      </c>
      <c r="H14" s="326">
        <v>0</v>
      </c>
      <c r="I14" s="326">
        <v>1081158</v>
      </c>
      <c r="J14" s="327">
        <v>724</v>
      </c>
      <c r="K14" s="327">
        <v>2113</v>
      </c>
      <c r="L14" s="327">
        <v>11066</v>
      </c>
      <c r="M14" s="327">
        <v>0</v>
      </c>
      <c r="N14" s="327">
        <v>0</v>
      </c>
      <c r="O14" s="327">
        <v>0</v>
      </c>
    </row>
    <row r="15" spans="1:15" s="34" customFormat="1" ht="13.5" customHeight="1">
      <c r="A15" s="230" t="s">
        <v>915</v>
      </c>
      <c r="B15" s="326">
        <v>260913.34421899999</v>
      </c>
      <c r="C15" s="326">
        <v>142.00041300000001</v>
      </c>
      <c r="D15" s="326">
        <v>417.42802699999999</v>
      </c>
      <c r="E15" s="326">
        <v>117.668449</v>
      </c>
      <c r="F15" s="326">
        <v>0</v>
      </c>
      <c r="G15" s="326">
        <v>0</v>
      </c>
      <c r="H15" s="326">
        <v>0</v>
      </c>
      <c r="I15" s="326">
        <v>1311973</v>
      </c>
      <c r="J15" s="327">
        <v>1095</v>
      </c>
      <c r="K15" s="327">
        <v>8983</v>
      </c>
      <c r="L15" s="327">
        <v>248</v>
      </c>
      <c r="M15" s="327">
        <v>0</v>
      </c>
      <c r="N15" s="327">
        <v>0</v>
      </c>
      <c r="O15" s="327">
        <v>0</v>
      </c>
    </row>
    <row r="16" spans="1:15" s="34" customFormat="1" ht="13.5" customHeight="1">
      <c r="A16" s="230" t="s">
        <v>1134</v>
      </c>
      <c r="B16" s="326">
        <v>306412.71875</v>
      </c>
      <c r="C16" s="326">
        <v>157.909965</v>
      </c>
      <c r="D16" s="326">
        <v>359.71134499999999</v>
      </c>
      <c r="E16" s="326">
        <v>202.63994099999999</v>
      </c>
      <c r="F16" s="326">
        <v>0</v>
      </c>
      <c r="G16" s="326">
        <v>0</v>
      </c>
      <c r="H16" s="326">
        <v>0</v>
      </c>
      <c r="I16" s="326">
        <v>1797458</v>
      </c>
      <c r="J16" s="327">
        <v>8363</v>
      </c>
      <c r="K16" s="327">
        <v>1376</v>
      </c>
      <c r="L16" s="327">
        <v>1493</v>
      </c>
      <c r="M16" s="327">
        <v>0</v>
      </c>
      <c r="N16" s="327">
        <v>0</v>
      </c>
      <c r="O16" s="327">
        <v>0</v>
      </c>
    </row>
    <row r="17" spans="1:15" s="34" customFormat="1" ht="13.5" customHeight="1">
      <c r="A17" s="230" t="s">
        <v>1195</v>
      </c>
      <c r="B17" s="326">
        <v>397352.88398599997</v>
      </c>
      <c r="C17" s="326">
        <v>194.80408199999999</v>
      </c>
      <c r="D17" s="326">
        <v>108.79702899999999</v>
      </c>
      <c r="E17" s="326">
        <v>644.47341300000005</v>
      </c>
      <c r="F17" s="326">
        <v>0</v>
      </c>
      <c r="G17" s="326">
        <v>0</v>
      </c>
      <c r="H17" s="326">
        <v>0</v>
      </c>
      <c r="I17" s="326">
        <v>2910829</v>
      </c>
      <c r="J17" s="327">
        <v>455</v>
      </c>
      <c r="K17" s="327">
        <v>1111</v>
      </c>
      <c r="L17" s="327">
        <v>20494</v>
      </c>
      <c r="M17" s="327">
        <v>0</v>
      </c>
      <c r="N17" s="327">
        <v>0</v>
      </c>
      <c r="O17" s="327">
        <v>0</v>
      </c>
    </row>
    <row r="18" spans="1:15" s="34" customFormat="1" ht="13.5" customHeight="1">
      <c r="A18" s="609"/>
      <c r="B18" s="609"/>
      <c r="C18" s="609"/>
      <c r="D18" s="609"/>
      <c r="E18" s="609"/>
      <c r="F18" s="609"/>
      <c r="G18" s="609"/>
      <c r="H18" s="609"/>
      <c r="I18" s="609"/>
    </row>
    <row r="19" spans="1:15" s="34" customFormat="1" ht="13.5" customHeight="1">
      <c r="A19" s="1119" t="s">
        <v>1200</v>
      </c>
      <c r="B19" s="1119"/>
      <c r="C19" s="1119"/>
      <c r="D19" s="1119"/>
      <c r="E19" s="1119"/>
      <c r="F19" s="1119"/>
      <c r="G19" s="1119"/>
      <c r="H19" s="1119"/>
      <c r="I19" s="1119"/>
    </row>
    <row r="20" spans="1:15" s="34" customFormat="1" ht="13.5" customHeight="1">
      <c r="A20" s="1119" t="s">
        <v>320</v>
      </c>
      <c r="B20" s="1119"/>
      <c r="C20" s="1119"/>
      <c r="D20" s="1119"/>
      <c r="E20" s="1119"/>
      <c r="F20" s="1119"/>
      <c r="G20" s="1119"/>
      <c r="H20" s="1119"/>
      <c r="I20" s="1119"/>
    </row>
    <row r="21" spans="1:15" s="34" customFormat="1" ht="28.35" customHeight="1"/>
    <row r="23" spans="1:15">
      <c r="B23" s="138"/>
      <c r="C23" s="138"/>
      <c r="D23" s="138"/>
      <c r="E23" s="138"/>
      <c r="F23" s="138"/>
      <c r="G23" s="138"/>
      <c r="H23" s="138"/>
    </row>
    <row r="24" spans="1:15">
      <c r="B24" s="138"/>
      <c r="C24" s="138"/>
      <c r="D24" s="138"/>
      <c r="E24" s="138"/>
      <c r="F24" s="138"/>
      <c r="G24" s="138"/>
      <c r="H24" s="138"/>
    </row>
  </sheetData>
  <mergeCells count="6">
    <mergeCell ref="A19:I19"/>
    <mergeCell ref="A20:I20"/>
    <mergeCell ref="A1:I1"/>
    <mergeCell ref="A2:A3"/>
    <mergeCell ref="B2:H2"/>
    <mergeCell ref="I2:O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Normal="100" workbookViewId="0">
      <selection activeCell="I17" sqref="I17"/>
    </sheetView>
  </sheetViews>
  <sheetFormatPr defaultColWidth="9.140625" defaultRowHeight="15"/>
  <cols>
    <col min="1" max="15" width="14.5703125" style="16" bestFit="1" customWidth="1"/>
    <col min="16" max="16" width="4.5703125" style="16" bestFit="1" customWidth="1"/>
    <col min="17" max="16384" width="9.140625" style="16"/>
  </cols>
  <sheetData>
    <row r="1" spans="1:15" ht="18.75" customHeight="1">
      <c r="A1" s="1095" t="s">
        <v>29</v>
      </c>
      <c r="B1" s="1095"/>
      <c r="C1" s="1095"/>
      <c r="D1" s="1095"/>
      <c r="E1" s="1095"/>
      <c r="F1" s="1095"/>
      <c r="G1" s="1095"/>
    </row>
    <row r="2" spans="1:15" s="34" customFormat="1" ht="18" customHeight="1">
      <c r="A2" s="1037" t="s">
        <v>131</v>
      </c>
      <c r="B2" s="1043" t="s">
        <v>517</v>
      </c>
      <c r="C2" s="1111"/>
      <c r="D2" s="1111"/>
      <c r="E2" s="1111"/>
      <c r="F2" s="1111"/>
      <c r="G2" s="1111"/>
      <c r="H2" s="1044"/>
      <c r="I2" s="1043" t="s">
        <v>334</v>
      </c>
      <c r="J2" s="1111"/>
      <c r="K2" s="1111"/>
      <c r="L2" s="1111"/>
      <c r="M2" s="1111"/>
      <c r="N2" s="1111"/>
      <c r="O2" s="1044"/>
    </row>
    <row r="3" spans="1:15" s="34" customFormat="1" ht="18" customHeight="1">
      <c r="A3" s="1039"/>
      <c r="B3" s="53" t="s">
        <v>327</v>
      </c>
      <c r="C3" s="53" t="s">
        <v>328</v>
      </c>
      <c r="D3" s="53" t="s">
        <v>329</v>
      </c>
      <c r="E3" s="53" t="s">
        <v>330</v>
      </c>
      <c r="F3" s="53" t="s">
        <v>331</v>
      </c>
      <c r="G3" s="53" t="s">
        <v>332</v>
      </c>
      <c r="H3" s="53" t="s">
        <v>333</v>
      </c>
      <c r="I3" s="53" t="s">
        <v>327</v>
      </c>
      <c r="J3" s="53" t="s">
        <v>328</v>
      </c>
      <c r="K3" s="53" t="s">
        <v>329</v>
      </c>
      <c r="L3" s="53" t="s">
        <v>330</v>
      </c>
      <c r="M3" s="53" t="s">
        <v>331</v>
      </c>
      <c r="N3" s="53" t="s">
        <v>332</v>
      </c>
      <c r="O3" s="53" t="s">
        <v>333</v>
      </c>
    </row>
    <row r="4" spans="1:15" s="41" customFormat="1" ht="18" customHeight="1">
      <c r="A4" s="23" t="s">
        <v>92</v>
      </c>
      <c r="B4" s="57">
        <v>10763442.380000001</v>
      </c>
      <c r="C4" s="40">
        <v>423522.37300000002</v>
      </c>
      <c r="D4" s="40">
        <v>802178.82350000006</v>
      </c>
      <c r="E4" s="40">
        <v>102654.8373</v>
      </c>
      <c r="F4" s="25">
        <v>5613.2649860000001</v>
      </c>
      <c r="G4" s="25">
        <v>8457.3952009999994</v>
      </c>
      <c r="H4" s="25">
        <v>108.80217759999999</v>
      </c>
      <c r="I4" s="40">
        <v>9605752</v>
      </c>
      <c r="J4" s="40">
        <v>134620</v>
      </c>
      <c r="K4" s="40">
        <v>186934</v>
      </c>
      <c r="L4" s="25">
        <v>39830</v>
      </c>
      <c r="M4" s="25">
        <v>2192</v>
      </c>
      <c r="N4" s="25">
        <v>1446</v>
      </c>
      <c r="O4" s="25">
        <v>1102</v>
      </c>
    </row>
    <row r="5" spans="1:15" s="41" customFormat="1" ht="18" customHeight="1">
      <c r="A5" s="23" t="s">
        <v>93</v>
      </c>
      <c r="B5" s="57">
        <v>19807935.640000001</v>
      </c>
      <c r="C5" s="40">
        <v>451586.71</v>
      </c>
      <c r="D5" s="40">
        <v>791964.59</v>
      </c>
      <c r="E5" s="25">
        <v>116165.97</v>
      </c>
      <c r="F5" s="25">
        <v>3059.1</v>
      </c>
      <c r="G5" s="25">
        <v>4364.2</v>
      </c>
      <c r="H5" s="25">
        <v>478.37</v>
      </c>
      <c r="I5" s="57">
        <v>11408417</v>
      </c>
      <c r="J5" s="40">
        <v>146316</v>
      </c>
      <c r="K5" s="40">
        <v>202351</v>
      </c>
      <c r="L5" s="25">
        <v>196871</v>
      </c>
      <c r="M5" s="25">
        <v>3459</v>
      </c>
      <c r="N5" s="25">
        <v>3823</v>
      </c>
      <c r="O5" s="25">
        <v>3068</v>
      </c>
    </row>
    <row r="6" spans="1:15" s="34" customFormat="1" ht="18" customHeight="1">
      <c r="A6" s="19" t="s">
        <v>94</v>
      </c>
      <c r="B6" s="37">
        <v>1383612.71</v>
      </c>
      <c r="C6" s="21">
        <v>32540.83</v>
      </c>
      <c r="D6" s="21">
        <v>67927.5</v>
      </c>
      <c r="E6" s="21">
        <v>6142.45</v>
      </c>
      <c r="F6" s="21">
        <v>163.47</v>
      </c>
      <c r="G6" s="21">
        <v>235.71</v>
      </c>
      <c r="H6" s="21">
        <v>15.1</v>
      </c>
      <c r="I6" s="37">
        <v>7446480</v>
      </c>
      <c r="J6" s="37">
        <v>186987</v>
      </c>
      <c r="K6" s="37">
        <v>244221</v>
      </c>
      <c r="L6" s="21">
        <v>20151</v>
      </c>
      <c r="M6" s="21">
        <v>2153</v>
      </c>
      <c r="N6" s="21">
        <v>1311</v>
      </c>
      <c r="O6" s="21">
        <v>208</v>
      </c>
    </row>
    <row r="7" spans="1:15" s="34" customFormat="1" ht="18" customHeight="1">
      <c r="A7" s="19" t="s">
        <v>95</v>
      </c>
      <c r="B7" s="37">
        <v>1008786.89</v>
      </c>
      <c r="C7" s="21">
        <v>29443.61</v>
      </c>
      <c r="D7" s="21">
        <v>61724.12</v>
      </c>
      <c r="E7" s="21">
        <v>4723.72</v>
      </c>
      <c r="F7" s="21">
        <v>242.47</v>
      </c>
      <c r="G7" s="21">
        <v>446.3</v>
      </c>
      <c r="H7" s="21">
        <v>10.46</v>
      </c>
      <c r="I7" s="37">
        <v>6213740</v>
      </c>
      <c r="J7" s="37">
        <v>138533</v>
      </c>
      <c r="K7" s="37">
        <v>172878</v>
      </c>
      <c r="L7" s="21">
        <v>38206</v>
      </c>
      <c r="M7" s="21">
        <v>3624</v>
      </c>
      <c r="N7" s="21">
        <v>2767</v>
      </c>
      <c r="O7" s="21">
        <v>108</v>
      </c>
    </row>
    <row r="8" spans="1:15" s="34" customFormat="1" ht="18" customHeight="1">
      <c r="A8" s="19" t="s">
        <v>96</v>
      </c>
      <c r="B8" s="37">
        <v>1253745.3700000001</v>
      </c>
      <c r="C8" s="21">
        <v>36090.39</v>
      </c>
      <c r="D8" s="21">
        <v>81710.28</v>
      </c>
      <c r="E8" s="21">
        <v>6156.59</v>
      </c>
      <c r="F8" s="21">
        <v>296.81</v>
      </c>
      <c r="G8" s="21">
        <v>667.45</v>
      </c>
      <c r="H8" s="21">
        <v>26.72</v>
      </c>
      <c r="I8" s="37">
        <v>6199898</v>
      </c>
      <c r="J8" s="37">
        <v>125198</v>
      </c>
      <c r="K8" s="37">
        <v>156603</v>
      </c>
      <c r="L8" s="21">
        <v>19603</v>
      </c>
      <c r="M8" s="21">
        <v>1989</v>
      </c>
      <c r="N8" s="21">
        <v>4863</v>
      </c>
      <c r="O8" s="21">
        <v>262</v>
      </c>
    </row>
    <row r="9" spans="1:15" s="34" customFormat="1" ht="18" customHeight="1">
      <c r="A9" s="19" t="s">
        <v>97</v>
      </c>
      <c r="B9" s="37">
        <v>1239099.49</v>
      </c>
      <c r="C9" s="21">
        <v>37353.46</v>
      </c>
      <c r="D9" s="37">
        <v>100553.13</v>
      </c>
      <c r="E9" s="21">
        <v>8764.99</v>
      </c>
      <c r="F9" s="21">
        <v>207.98</v>
      </c>
      <c r="G9" s="21">
        <v>751.97</v>
      </c>
      <c r="H9" s="21">
        <v>37.67</v>
      </c>
      <c r="I9" s="37">
        <v>7313494</v>
      </c>
      <c r="J9" s="37">
        <v>155511</v>
      </c>
      <c r="K9" s="37">
        <v>397882</v>
      </c>
      <c r="L9" s="21">
        <v>30365</v>
      </c>
      <c r="M9" s="21">
        <v>2383</v>
      </c>
      <c r="N9" s="21">
        <v>4661</v>
      </c>
      <c r="O9" s="21">
        <v>236</v>
      </c>
    </row>
    <row r="10" spans="1:15" s="34" customFormat="1" ht="18" customHeight="1">
      <c r="A10" s="170" t="s">
        <v>98</v>
      </c>
      <c r="B10" s="37">
        <v>968240.6</v>
      </c>
      <c r="C10" s="21">
        <v>28934.1</v>
      </c>
      <c r="D10" s="21">
        <v>71187.83</v>
      </c>
      <c r="E10" s="21">
        <v>7947.27</v>
      </c>
      <c r="F10" s="21">
        <v>224.57</v>
      </c>
      <c r="G10" s="21">
        <v>308.79000000000002</v>
      </c>
      <c r="H10" s="21">
        <v>18.89</v>
      </c>
      <c r="I10" s="37">
        <v>7208380</v>
      </c>
      <c r="J10" s="37">
        <v>126320</v>
      </c>
      <c r="K10" s="37">
        <v>254374</v>
      </c>
      <c r="L10" s="21">
        <v>39098</v>
      </c>
      <c r="M10" s="21">
        <v>2275</v>
      </c>
      <c r="N10" s="21">
        <v>2439</v>
      </c>
      <c r="O10" s="21">
        <v>149</v>
      </c>
    </row>
    <row r="11" spans="1:15" s="34" customFormat="1" ht="18" customHeight="1">
      <c r="A11" s="108" t="s">
        <v>99</v>
      </c>
      <c r="B11" s="233">
        <v>1389774.99</v>
      </c>
      <c r="C11" s="21">
        <v>30246</v>
      </c>
      <c r="D11" s="21">
        <v>59932.24</v>
      </c>
      <c r="E11" s="21">
        <v>8715.49</v>
      </c>
      <c r="F11" s="21">
        <v>219.06</v>
      </c>
      <c r="G11" s="21">
        <v>405.63</v>
      </c>
      <c r="H11" s="21">
        <v>22.69</v>
      </c>
      <c r="I11" s="37">
        <v>6469819</v>
      </c>
      <c r="J11" s="37">
        <v>131383</v>
      </c>
      <c r="K11" s="37">
        <v>251986</v>
      </c>
      <c r="L11" s="21">
        <v>51357</v>
      </c>
      <c r="M11" s="21">
        <v>5600</v>
      </c>
      <c r="N11" s="21">
        <v>5588</v>
      </c>
      <c r="O11" s="21">
        <v>1215</v>
      </c>
    </row>
    <row r="12" spans="1:15" s="34" customFormat="1" ht="14.25" customHeight="1">
      <c r="A12" s="189" t="s">
        <v>765</v>
      </c>
      <c r="B12" s="328">
        <v>1636348.85</v>
      </c>
      <c r="C12" s="104">
        <v>30540.92</v>
      </c>
      <c r="D12" s="104">
        <v>59910.14</v>
      </c>
      <c r="E12" s="104">
        <v>10024.08</v>
      </c>
      <c r="F12" s="104">
        <v>198.51</v>
      </c>
      <c r="G12" s="104">
        <v>207.29</v>
      </c>
      <c r="H12" s="104">
        <v>47.5</v>
      </c>
      <c r="I12" s="105">
        <v>8038519</v>
      </c>
      <c r="J12" s="105">
        <v>120560</v>
      </c>
      <c r="K12" s="105">
        <v>293964</v>
      </c>
      <c r="L12" s="104">
        <v>59093</v>
      </c>
      <c r="M12" s="104">
        <v>3370</v>
      </c>
      <c r="N12" s="104">
        <v>1266</v>
      </c>
      <c r="O12" s="104">
        <v>579</v>
      </c>
    </row>
    <row r="13" spans="1:15" s="34" customFormat="1" ht="14.25" customHeight="1">
      <c r="A13" s="108" t="s">
        <v>802</v>
      </c>
      <c r="B13" s="52">
        <v>1520995.86</v>
      </c>
      <c r="C13" s="51">
        <v>33406.53</v>
      </c>
      <c r="D13" s="51">
        <v>55357.26</v>
      </c>
      <c r="E13" s="51">
        <v>8959.36</v>
      </c>
      <c r="F13" s="51">
        <v>199.08</v>
      </c>
      <c r="G13" s="51">
        <v>271.24</v>
      </c>
      <c r="H13" s="51">
        <v>28.28</v>
      </c>
      <c r="I13" s="52">
        <v>7376396</v>
      </c>
      <c r="J13" s="52">
        <v>125030</v>
      </c>
      <c r="K13" s="52">
        <v>184015</v>
      </c>
      <c r="L13" s="51">
        <v>60810</v>
      </c>
      <c r="M13" s="51">
        <v>3821</v>
      </c>
      <c r="N13" s="51">
        <v>2080</v>
      </c>
      <c r="O13" s="51">
        <v>198</v>
      </c>
    </row>
    <row r="14" spans="1:15" s="34" customFormat="1" ht="14.25" customHeight="1">
      <c r="A14" s="108" t="s">
        <v>901</v>
      </c>
      <c r="B14" s="52">
        <v>2216491.71</v>
      </c>
      <c r="C14" s="51">
        <v>37458.720000000001</v>
      </c>
      <c r="D14" s="51">
        <v>60888.41</v>
      </c>
      <c r="E14" s="51">
        <v>11015.69</v>
      </c>
      <c r="F14" s="51">
        <v>252.94</v>
      </c>
      <c r="G14" s="51">
        <v>267.51</v>
      </c>
      <c r="H14" s="51">
        <v>24.96</v>
      </c>
      <c r="I14" s="52">
        <v>9445971</v>
      </c>
      <c r="J14" s="52">
        <v>150267</v>
      </c>
      <c r="K14" s="52">
        <v>149807</v>
      </c>
      <c r="L14" s="51">
        <v>90171</v>
      </c>
      <c r="M14" s="51">
        <v>4293</v>
      </c>
      <c r="N14" s="51">
        <v>1868</v>
      </c>
      <c r="O14" s="51">
        <v>732</v>
      </c>
    </row>
    <row r="15" spans="1:15" s="34" customFormat="1" ht="14.25" customHeight="1">
      <c r="A15" s="108" t="s">
        <v>915</v>
      </c>
      <c r="B15" s="52">
        <v>2056561.02</v>
      </c>
      <c r="C15" s="51">
        <v>38981.879999999997</v>
      </c>
      <c r="D15" s="51">
        <v>51490.1</v>
      </c>
      <c r="E15" s="51">
        <v>9690.0300000000007</v>
      </c>
      <c r="F15" s="51">
        <v>240.57</v>
      </c>
      <c r="G15" s="51">
        <v>227.84</v>
      </c>
      <c r="H15" s="51">
        <v>69.97</v>
      </c>
      <c r="I15" s="52">
        <v>8281222</v>
      </c>
      <c r="J15" s="52">
        <v>218478</v>
      </c>
      <c r="K15" s="52">
        <v>136614</v>
      </c>
      <c r="L15" s="51">
        <v>42850</v>
      </c>
      <c r="M15" s="51">
        <v>3529</v>
      </c>
      <c r="N15" s="51">
        <v>2096</v>
      </c>
      <c r="O15" s="51">
        <v>399</v>
      </c>
    </row>
    <row r="16" spans="1:15" s="34" customFormat="1" ht="13.5" customHeight="1">
      <c r="A16" s="108" t="s">
        <v>1134</v>
      </c>
      <c r="B16" s="52">
        <v>2512244.98</v>
      </c>
      <c r="C16" s="51">
        <v>50380.51</v>
      </c>
      <c r="D16" s="51">
        <v>54330.48</v>
      </c>
      <c r="E16" s="51">
        <v>13272.92</v>
      </c>
      <c r="F16" s="51">
        <v>320.74</v>
      </c>
      <c r="G16" s="51">
        <v>188.33</v>
      </c>
      <c r="H16" s="51">
        <v>35.57</v>
      </c>
      <c r="I16" s="52">
        <v>9550579</v>
      </c>
      <c r="J16" s="52">
        <v>158574</v>
      </c>
      <c r="K16" s="52">
        <v>133719</v>
      </c>
      <c r="L16" s="51">
        <v>41862</v>
      </c>
      <c r="M16" s="51">
        <v>3205</v>
      </c>
      <c r="N16" s="51">
        <v>891</v>
      </c>
      <c r="O16" s="51">
        <v>215</v>
      </c>
    </row>
    <row r="17" spans="1:15" s="34" customFormat="1" ht="13.5" customHeight="1">
      <c r="A17" s="108" t="s">
        <v>1195</v>
      </c>
      <c r="B17" s="52">
        <v>2622033.17</v>
      </c>
      <c r="C17" s="51">
        <v>66209.740000000005</v>
      </c>
      <c r="D17" s="51">
        <v>66953.11</v>
      </c>
      <c r="E17" s="51">
        <v>20753.39</v>
      </c>
      <c r="F17" s="51">
        <v>492.91</v>
      </c>
      <c r="G17" s="51">
        <v>386.14</v>
      </c>
      <c r="H17" s="51">
        <v>140.55000000000001</v>
      </c>
      <c r="I17" s="58">
        <v>11408417</v>
      </c>
      <c r="J17" s="52">
        <v>146316</v>
      </c>
      <c r="K17" s="52">
        <v>202351</v>
      </c>
      <c r="L17" s="51">
        <v>196871</v>
      </c>
      <c r="M17" s="51">
        <v>3459</v>
      </c>
      <c r="N17" s="51">
        <v>3823</v>
      </c>
      <c r="O17" s="51">
        <v>3068</v>
      </c>
    </row>
    <row r="18" spans="1:15" s="34" customFormat="1" ht="13.5" customHeight="1">
      <c r="A18" s="608"/>
      <c r="B18" s="608"/>
      <c r="C18" s="608"/>
      <c r="D18" s="608"/>
      <c r="E18" s="608"/>
      <c r="F18" s="608"/>
      <c r="G18" s="608"/>
      <c r="H18" s="608"/>
      <c r="I18" s="608"/>
    </row>
    <row r="19" spans="1:15" s="34" customFormat="1" ht="13.5" customHeight="1">
      <c r="A19" s="1015" t="s">
        <v>1200</v>
      </c>
      <c r="B19" s="1015"/>
      <c r="C19" s="1015"/>
      <c r="D19" s="1015"/>
      <c r="E19" s="1015"/>
      <c r="F19" s="1015"/>
      <c r="G19" s="1015"/>
      <c r="H19" s="1015"/>
      <c r="I19" s="1015"/>
    </row>
    <row r="20" spans="1:15" s="34" customFormat="1" ht="13.5" customHeight="1">
      <c r="A20" s="1015" t="s">
        <v>207</v>
      </c>
      <c r="B20" s="1015"/>
      <c r="C20" s="1015"/>
      <c r="D20" s="1015"/>
      <c r="E20" s="1015"/>
      <c r="F20" s="1015"/>
      <c r="G20" s="1015"/>
      <c r="H20" s="1015"/>
      <c r="I20" s="1015"/>
    </row>
    <row r="21" spans="1:15" s="34" customFormat="1" ht="24.6" customHeight="1"/>
    <row r="22" spans="1:15">
      <c r="B22" s="138"/>
      <c r="C22" s="138"/>
      <c r="D22" s="138"/>
      <c r="E22" s="138"/>
      <c r="F22" s="138"/>
      <c r="G22" s="138"/>
      <c r="H22" s="138"/>
    </row>
    <row r="23" spans="1:15">
      <c r="B23" s="138"/>
      <c r="C23" s="138"/>
      <c r="D23" s="138"/>
      <c r="E23" s="138"/>
      <c r="F23" s="138"/>
      <c r="G23" s="138"/>
      <c r="H23" s="138"/>
    </row>
  </sheetData>
  <mergeCells count="6">
    <mergeCell ref="A20:I20"/>
    <mergeCell ref="A19:I19"/>
    <mergeCell ref="A1:G1"/>
    <mergeCell ref="A2:A3"/>
    <mergeCell ref="B2:H2"/>
    <mergeCell ref="I2:O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workbookViewId="0">
      <selection activeCell="F24" sqref="F24"/>
    </sheetView>
  </sheetViews>
  <sheetFormatPr defaultColWidth="9.140625" defaultRowHeight="15"/>
  <cols>
    <col min="1" max="9" width="14.5703125" style="16" bestFit="1" customWidth="1"/>
    <col min="10" max="10" width="5" style="16" bestFit="1" customWidth="1"/>
    <col min="11" max="16384" width="9.140625" style="16"/>
  </cols>
  <sheetData>
    <row r="1" spans="1:9" ht="18.75" customHeight="1">
      <c r="A1" s="1095" t="s">
        <v>335</v>
      </c>
      <c r="B1" s="1095"/>
      <c r="C1" s="1095"/>
      <c r="D1" s="1095"/>
      <c r="E1" s="1095"/>
      <c r="F1" s="1095"/>
      <c r="G1" s="1095"/>
    </row>
    <row r="2" spans="1:9" s="34" customFormat="1" ht="27" customHeight="1">
      <c r="A2" s="1037" t="s">
        <v>131</v>
      </c>
      <c r="B2" s="1043" t="s">
        <v>171</v>
      </c>
      <c r="C2" s="1111"/>
      <c r="D2" s="1111"/>
      <c r="E2" s="1044"/>
      <c r="F2" s="1185" t="s">
        <v>336</v>
      </c>
      <c r="G2" s="1186"/>
      <c r="H2" s="1186"/>
      <c r="I2" s="1187"/>
    </row>
    <row r="3" spans="1:9" s="34" customFormat="1" ht="18" customHeight="1">
      <c r="A3" s="1039"/>
      <c r="B3" s="53" t="s">
        <v>327</v>
      </c>
      <c r="C3" s="53" t="s">
        <v>328</v>
      </c>
      <c r="D3" s="53" t="s">
        <v>329</v>
      </c>
      <c r="E3" s="53" t="s">
        <v>330</v>
      </c>
      <c r="F3" s="53" t="s">
        <v>327</v>
      </c>
      <c r="G3" s="53" t="s">
        <v>328</v>
      </c>
      <c r="H3" s="53" t="s">
        <v>329</v>
      </c>
      <c r="I3" s="53" t="s">
        <v>330</v>
      </c>
    </row>
    <row r="4" spans="1:9" s="41" customFormat="1" ht="18" customHeight="1">
      <c r="A4" s="23" t="s">
        <v>92</v>
      </c>
      <c r="B4" s="25">
        <v>95917.563800000004</v>
      </c>
      <c r="C4" s="25">
        <v>510.36866930000002</v>
      </c>
      <c r="D4" s="25">
        <v>1958.8321100000001</v>
      </c>
      <c r="E4" s="25">
        <v>7.9315542499999996</v>
      </c>
      <c r="F4" s="25">
        <v>70966</v>
      </c>
      <c r="G4" s="25">
        <v>111</v>
      </c>
      <c r="H4" s="25">
        <v>270</v>
      </c>
      <c r="I4" s="25">
        <v>100</v>
      </c>
    </row>
    <row r="5" spans="1:9" s="41" customFormat="1" ht="18" customHeight="1">
      <c r="A5" s="23" t="s">
        <v>93</v>
      </c>
      <c r="B5" s="25">
        <v>86939.552666000032</v>
      </c>
      <c r="C5" s="25">
        <v>108.87295925000001</v>
      </c>
      <c r="D5" s="25">
        <v>2867.3803537999997</v>
      </c>
      <c r="E5" s="25">
        <v>354.29509425000003</v>
      </c>
      <c r="F5" s="25">
        <v>27041</v>
      </c>
      <c r="G5" s="25">
        <v>3400</v>
      </c>
      <c r="H5" s="25">
        <v>300</v>
      </c>
      <c r="I5" s="25">
        <v>19162</v>
      </c>
    </row>
    <row r="6" spans="1:9" s="34" customFormat="1" ht="18" customHeight="1">
      <c r="A6" s="19" t="s">
        <v>94</v>
      </c>
      <c r="B6" s="21">
        <v>9570.2027400000006</v>
      </c>
      <c r="C6" s="21">
        <v>8.6242909999999995</v>
      </c>
      <c r="D6" s="21">
        <v>44.104617500000003</v>
      </c>
      <c r="E6" s="21">
        <v>2.70398725</v>
      </c>
      <c r="F6" s="21">
        <v>72722</v>
      </c>
      <c r="G6" s="21">
        <v>155</v>
      </c>
      <c r="H6" s="21">
        <v>156</v>
      </c>
      <c r="I6" s="21">
        <v>10</v>
      </c>
    </row>
    <row r="7" spans="1:9" s="34" customFormat="1" ht="18" customHeight="1">
      <c r="A7" s="19" t="s">
        <v>95</v>
      </c>
      <c r="B7" s="21">
        <v>12589.449265499999</v>
      </c>
      <c r="C7" s="21">
        <v>6.4888320000000004</v>
      </c>
      <c r="D7" s="21">
        <v>11.5104285</v>
      </c>
      <c r="E7" s="21">
        <v>6.769E-2</v>
      </c>
      <c r="F7" s="37">
        <v>115016</v>
      </c>
      <c r="G7" s="21">
        <v>48</v>
      </c>
      <c r="H7" s="21">
        <v>325</v>
      </c>
      <c r="I7" s="21">
        <v>0</v>
      </c>
    </row>
    <row r="8" spans="1:9" s="34" customFormat="1" ht="18" customHeight="1">
      <c r="A8" s="19" t="s">
        <v>96</v>
      </c>
      <c r="B8" s="21">
        <v>14299.30021125</v>
      </c>
      <c r="C8" s="21">
        <v>5.9010512500000001</v>
      </c>
      <c r="D8" s="21">
        <v>159.3773085</v>
      </c>
      <c r="E8" s="21">
        <v>0</v>
      </c>
      <c r="F8" s="21">
        <v>24714</v>
      </c>
      <c r="G8" s="21">
        <v>136</v>
      </c>
      <c r="H8" s="21">
        <v>393</v>
      </c>
      <c r="I8" s="21">
        <v>0</v>
      </c>
    </row>
    <row r="9" spans="1:9" s="34" customFormat="1" ht="18" customHeight="1">
      <c r="A9" s="19" t="s">
        <v>97</v>
      </c>
      <c r="B9" s="21">
        <v>5794.6480462500003</v>
      </c>
      <c r="C9" s="21">
        <v>4.8976822499999999</v>
      </c>
      <c r="D9" s="21">
        <v>591.60041024999998</v>
      </c>
      <c r="E9" s="21">
        <v>0</v>
      </c>
      <c r="F9" s="21">
        <v>18214</v>
      </c>
      <c r="G9" s="21">
        <v>177</v>
      </c>
      <c r="H9" s="21">
        <v>49500</v>
      </c>
      <c r="I9" s="21">
        <v>0</v>
      </c>
    </row>
    <row r="10" spans="1:9" s="34" customFormat="1" ht="18" customHeight="1">
      <c r="A10" s="19" t="s">
        <v>98</v>
      </c>
      <c r="B10" s="21">
        <v>4825.9174652499996</v>
      </c>
      <c r="C10" s="21">
        <v>5.3239735000000001</v>
      </c>
      <c r="D10" s="21">
        <v>555.57188199999996</v>
      </c>
      <c r="E10" s="21">
        <v>7.7254589999999999</v>
      </c>
      <c r="F10" s="21">
        <v>19057</v>
      </c>
      <c r="G10" s="21">
        <v>268</v>
      </c>
      <c r="H10" s="21">
        <v>2265</v>
      </c>
      <c r="I10" s="21">
        <v>0</v>
      </c>
    </row>
    <row r="11" spans="1:9" s="34" customFormat="1" ht="18" customHeight="1">
      <c r="A11" s="170" t="s">
        <v>99</v>
      </c>
      <c r="B11" s="104">
        <v>4483.4567189999998</v>
      </c>
      <c r="C11" s="104">
        <v>6.4670670000000001</v>
      </c>
      <c r="D11" s="104">
        <v>128.47187099999999</v>
      </c>
      <c r="E11" s="104">
        <v>0</v>
      </c>
      <c r="F11" s="104">
        <v>19474</v>
      </c>
      <c r="G11" s="104">
        <v>245</v>
      </c>
      <c r="H11" s="104">
        <v>9059</v>
      </c>
      <c r="I11" s="104">
        <v>0</v>
      </c>
    </row>
    <row r="12" spans="1:9" s="34" customFormat="1" ht="18" customHeight="1">
      <c r="A12" s="108" t="s">
        <v>765</v>
      </c>
      <c r="B12" s="51">
        <v>3806.2227459999999</v>
      </c>
      <c r="C12" s="51">
        <v>2.4720770000000001</v>
      </c>
      <c r="D12" s="51">
        <v>515.92247029999999</v>
      </c>
      <c r="E12" s="51">
        <v>107.551473</v>
      </c>
      <c r="F12" s="51">
        <v>65832</v>
      </c>
      <c r="G12" s="51">
        <v>1</v>
      </c>
      <c r="H12" s="51">
        <v>14316</v>
      </c>
      <c r="I12" s="51">
        <v>6440</v>
      </c>
    </row>
    <row r="13" spans="1:9" s="34" customFormat="1" ht="15.75" customHeight="1">
      <c r="A13" s="108" t="s">
        <v>802</v>
      </c>
      <c r="B13" s="51">
        <v>3856.7203460000001</v>
      </c>
      <c r="C13" s="51">
        <v>8.8522110000000005</v>
      </c>
      <c r="D13" s="51">
        <v>361.14796430000001</v>
      </c>
      <c r="E13" s="51">
        <v>50.884502500000004</v>
      </c>
      <c r="F13" s="51">
        <v>41802</v>
      </c>
      <c r="G13" s="51">
        <v>249</v>
      </c>
      <c r="H13" s="51">
        <v>140</v>
      </c>
      <c r="I13" s="51">
        <v>3430</v>
      </c>
    </row>
    <row r="14" spans="1:9" s="34" customFormat="1" ht="15.75" customHeight="1">
      <c r="A14" s="108" t="s">
        <v>901</v>
      </c>
      <c r="B14" s="51">
        <v>9956.3995397500057</v>
      </c>
      <c r="C14" s="51">
        <v>1.8219127499999999</v>
      </c>
      <c r="D14" s="51">
        <v>68.007906250000019</v>
      </c>
      <c r="E14" s="51">
        <v>29.596681</v>
      </c>
      <c r="F14" s="51">
        <v>40706</v>
      </c>
      <c r="G14" s="51">
        <v>85</v>
      </c>
      <c r="H14" s="51">
        <v>100</v>
      </c>
      <c r="I14" s="51">
        <v>4559</v>
      </c>
    </row>
    <row r="15" spans="1:9" s="34" customFormat="1" ht="15.75" customHeight="1">
      <c r="A15" s="108" t="s">
        <v>915</v>
      </c>
      <c r="B15" s="51">
        <v>4178.9249987500052</v>
      </c>
      <c r="C15" s="51">
        <v>10.07606425</v>
      </c>
      <c r="D15" s="51">
        <v>183.03958574999999</v>
      </c>
      <c r="E15" s="51">
        <v>33.545486000000004</v>
      </c>
      <c r="F15" s="51">
        <v>36410</v>
      </c>
      <c r="G15" s="51">
        <v>612</v>
      </c>
      <c r="H15" s="51">
        <v>250</v>
      </c>
      <c r="I15" s="51">
        <v>0</v>
      </c>
    </row>
    <row r="16" spans="1:9" s="34" customFormat="1" ht="15.75" customHeight="1">
      <c r="A16" s="108" t="s">
        <v>1134</v>
      </c>
      <c r="B16" s="51">
        <v>4557.14293</v>
      </c>
      <c r="C16" s="51">
        <v>16.733014749999999</v>
      </c>
      <c r="D16" s="51">
        <v>220.47312930000001</v>
      </c>
      <c r="E16" s="51">
        <v>0</v>
      </c>
      <c r="F16" s="51">
        <v>21173</v>
      </c>
      <c r="G16" s="51">
        <v>5767</v>
      </c>
      <c r="H16" s="51">
        <v>0</v>
      </c>
      <c r="I16" s="51">
        <v>0</v>
      </c>
    </row>
    <row r="17" spans="1:9" s="34" customFormat="1" ht="15.75" customHeight="1">
      <c r="A17" s="108" t="s">
        <v>1195</v>
      </c>
      <c r="B17" s="51">
        <v>9021.1676589999988</v>
      </c>
      <c r="C17" s="51">
        <v>31.214782499999998</v>
      </c>
      <c r="D17" s="51">
        <v>28.152780249999999</v>
      </c>
      <c r="E17" s="51">
        <v>122.21981550000001</v>
      </c>
      <c r="F17" s="51">
        <v>27041</v>
      </c>
      <c r="G17" s="51">
        <v>3400</v>
      </c>
      <c r="H17" s="51">
        <v>300</v>
      </c>
      <c r="I17" s="51">
        <v>19162</v>
      </c>
    </row>
    <row r="18" spans="1:9" s="34" customFormat="1" ht="15" customHeight="1">
      <c r="A18" s="1015"/>
      <c r="B18" s="1015"/>
      <c r="C18" s="1015"/>
      <c r="D18" s="1015"/>
      <c r="E18" s="1015"/>
      <c r="F18" s="1015"/>
      <c r="G18" s="1015"/>
      <c r="H18" s="1015"/>
      <c r="I18" s="1015"/>
    </row>
    <row r="19" spans="1:9" s="34" customFormat="1" ht="15" customHeight="1">
      <c r="A19" s="1015" t="s">
        <v>1200</v>
      </c>
      <c r="B19" s="1015"/>
      <c r="C19" s="1015"/>
      <c r="D19" s="1015"/>
      <c r="E19" s="1015"/>
      <c r="F19" s="1015"/>
      <c r="G19" s="1015"/>
      <c r="H19" s="1015"/>
      <c r="I19" s="1015"/>
    </row>
    <row r="20" spans="1:9" s="34" customFormat="1" ht="15" customHeight="1">
      <c r="A20" s="1015" t="s">
        <v>176</v>
      </c>
      <c r="B20" s="1015"/>
      <c r="C20" s="1015"/>
      <c r="D20" s="1015"/>
      <c r="E20" s="1015"/>
      <c r="F20" s="1015"/>
      <c r="G20" s="1015"/>
      <c r="H20" s="1015"/>
      <c r="I20" s="1015"/>
    </row>
    <row r="21" spans="1:9" s="34" customFormat="1" ht="24.6" customHeight="1"/>
    <row r="22" spans="1:9">
      <c r="D22" s="55"/>
    </row>
    <row r="23" spans="1:9">
      <c r="B23" s="55"/>
      <c r="C23" s="55"/>
      <c r="D23" s="55"/>
      <c r="E23" s="55"/>
    </row>
  </sheetData>
  <mergeCells count="7">
    <mergeCell ref="A19:I19"/>
    <mergeCell ref="A20:I20"/>
    <mergeCell ref="A1:G1"/>
    <mergeCell ref="A2:A3"/>
    <mergeCell ref="B2:E2"/>
    <mergeCell ref="F2:I2"/>
    <mergeCell ref="A18:I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activeCell="G28" sqref="G28"/>
    </sheetView>
  </sheetViews>
  <sheetFormatPr defaultColWidth="9.140625" defaultRowHeight="15"/>
  <cols>
    <col min="1" max="1" width="12.140625" style="16" bestFit="1" customWidth="1"/>
    <col min="2" max="2" width="12.140625" style="16" customWidth="1"/>
    <col min="3" max="6" width="12.140625" style="16" bestFit="1" customWidth="1"/>
    <col min="7" max="7" width="12.140625" style="16" customWidth="1"/>
    <col min="8" max="11" width="12.140625" style="16" bestFit="1" customWidth="1"/>
    <col min="12" max="12" width="22.42578125" style="16" bestFit="1" customWidth="1"/>
    <col min="13" max="13" width="4.5703125" style="16" bestFit="1" customWidth="1"/>
    <col min="14" max="16384" width="9.140625" style="16"/>
  </cols>
  <sheetData>
    <row r="1" spans="1:12" ht="13.5" customHeight="1">
      <c r="A1" s="1095" t="s">
        <v>518</v>
      </c>
      <c r="B1" s="1095"/>
      <c r="C1" s="1095"/>
      <c r="D1" s="1095"/>
      <c r="E1" s="1095"/>
      <c r="F1" s="1095"/>
      <c r="G1" s="1095"/>
      <c r="H1" s="1095"/>
      <c r="I1" s="1095"/>
      <c r="J1" s="1095"/>
      <c r="K1" s="1095"/>
      <c r="L1" s="1095"/>
    </row>
    <row r="2" spans="1:12" s="34" customFormat="1" ht="19.5" customHeight="1">
      <c r="A2" s="1037" t="s">
        <v>131</v>
      </c>
      <c r="B2" s="1190" t="s">
        <v>315</v>
      </c>
      <c r="C2" s="1191"/>
      <c r="D2" s="1191"/>
      <c r="E2" s="1191"/>
      <c r="F2" s="1192"/>
      <c r="G2" s="1043" t="s">
        <v>322</v>
      </c>
      <c r="H2" s="1188"/>
      <c r="I2" s="1188"/>
      <c r="J2" s="1188"/>
      <c r="K2" s="1189"/>
    </row>
    <row r="3" spans="1:12" s="34" customFormat="1" ht="15" customHeight="1">
      <c r="A3" s="1098"/>
      <c r="B3" s="398" t="s">
        <v>902</v>
      </c>
      <c r="C3" s="394" t="s">
        <v>337</v>
      </c>
      <c r="D3" s="53" t="s">
        <v>519</v>
      </c>
      <c r="E3" s="53" t="s">
        <v>520</v>
      </c>
      <c r="F3" s="53" t="s">
        <v>338</v>
      </c>
      <c r="G3" s="53" t="s">
        <v>902</v>
      </c>
      <c r="H3" s="53" t="s">
        <v>337</v>
      </c>
      <c r="I3" s="53" t="s">
        <v>519</v>
      </c>
      <c r="J3" s="53" t="s">
        <v>520</v>
      </c>
      <c r="K3" s="53" t="s">
        <v>338</v>
      </c>
    </row>
    <row r="4" spans="1:12" s="41" customFormat="1" ht="17.25" customHeight="1">
      <c r="A4" s="23" t="s">
        <v>92</v>
      </c>
      <c r="B4" s="441">
        <v>251146.0233</v>
      </c>
      <c r="C4" s="40">
        <v>1472403.9682999996</v>
      </c>
      <c r="D4" s="40">
        <v>333699.70060000004</v>
      </c>
      <c r="E4" s="25">
        <v>12648.0532</v>
      </c>
      <c r="F4" s="25">
        <v>10402.838299999999</v>
      </c>
      <c r="G4" s="25">
        <v>816363.59300000011</v>
      </c>
      <c r="H4" s="40">
        <v>1855960.5242000001</v>
      </c>
      <c r="I4" s="40">
        <v>371111.32260000001</v>
      </c>
      <c r="J4" s="25">
        <v>27.162199999999999</v>
      </c>
      <c r="K4" s="25">
        <v>0</v>
      </c>
    </row>
    <row r="5" spans="1:12" s="41" customFormat="1" ht="17.25" customHeight="1">
      <c r="A5" s="23" t="s">
        <v>93</v>
      </c>
      <c r="B5" s="40">
        <v>518128.07449999999</v>
      </c>
      <c r="C5" s="40">
        <v>2076224.1855000004</v>
      </c>
      <c r="D5" s="40">
        <v>334787.25059999991</v>
      </c>
      <c r="E5" s="25">
        <v>40767.249000000011</v>
      </c>
      <c r="F5" s="25">
        <v>18836.672800000004</v>
      </c>
      <c r="G5" s="25">
        <v>945975.53699999955</v>
      </c>
      <c r="H5" s="40">
        <v>2194862.3722000001</v>
      </c>
      <c r="I5" s="40">
        <v>296421.94630000001</v>
      </c>
      <c r="J5" s="25">
        <v>28522.546200000004</v>
      </c>
      <c r="K5" s="25">
        <v>0</v>
      </c>
    </row>
    <row r="6" spans="1:12" s="34" customFormat="1" ht="17.25" customHeight="1">
      <c r="A6" s="19" t="s">
        <v>94</v>
      </c>
      <c r="B6" s="21">
        <v>40299.715700000008</v>
      </c>
      <c r="C6" s="37">
        <v>152931.55300000001</v>
      </c>
      <c r="D6" s="21">
        <v>18315.182799999999</v>
      </c>
      <c r="E6" s="21">
        <v>862.70920000000001</v>
      </c>
      <c r="F6" s="21">
        <v>4357.5148000000008</v>
      </c>
      <c r="G6" s="21">
        <v>74548.993199999983</v>
      </c>
      <c r="H6" s="37">
        <v>132970.07049999991</v>
      </c>
      <c r="I6" s="21">
        <v>24350.009600000005</v>
      </c>
      <c r="J6" s="21">
        <v>0</v>
      </c>
      <c r="K6" s="21">
        <v>0</v>
      </c>
    </row>
    <row r="7" spans="1:12" s="34" customFormat="1" ht="17.25" customHeight="1">
      <c r="A7" s="19" t="s">
        <v>95</v>
      </c>
      <c r="B7" s="21">
        <v>32932.728200000005</v>
      </c>
      <c r="C7" s="21">
        <v>87281.746299999984</v>
      </c>
      <c r="D7" s="21">
        <v>15070.288700000001</v>
      </c>
      <c r="E7" s="21">
        <v>21351.003799999999</v>
      </c>
      <c r="F7" s="21">
        <v>590.16619999999978</v>
      </c>
      <c r="G7" s="21">
        <v>75475.657000000036</v>
      </c>
      <c r="H7" s="37">
        <v>139059.51550000001</v>
      </c>
      <c r="I7" s="21">
        <v>17661.910899999995</v>
      </c>
      <c r="J7" s="21">
        <v>28522.546200000001</v>
      </c>
      <c r="K7" s="21">
        <v>0</v>
      </c>
    </row>
    <row r="8" spans="1:12" s="34" customFormat="1" ht="17.25" customHeight="1">
      <c r="A8" s="19" t="s">
        <v>96</v>
      </c>
      <c r="B8" s="21">
        <v>42675.865399999981</v>
      </c>
      <c r="C8" s="37">
        <v>139175.24639999997</v>
      </c>
      <c r="D8" s="21">
        <v>17255.104500000001</v>
      </c>
      <c r="E8" s="21">
        <v>2932.1697000000004</v>
      </c>
      <c r="F8" s="21">
        <v>31.580899999999996</v>
      </c>
      <c r="G8" s="21">
        <v>75039.053200000038</v>
      </c>
      <c r="H8" s="37">
        <v>204219.5007</v>
      </c>
      <c r="I8" s="21">
        <v>21937.318900000002</v>
      </c>
      <c r="J8" s="21">
        <v>0</v>
      </c>
      <c r="K8" s="21">
        <v>0</v>
      </c>
    </row>
    <row r="9" spans="1:12" s="34" customFormat="1" ht="17.25" customHeight="1">
      <c r="A9" s="19" t="s">
        <v>97</v>
      </c>
      <c r="B9" s="21">
        <v>40401.247800000005</v>
      </c>
      <c r="C9" s="37">
        <v>142730.76350000009</v>
      </c>
      <c r="D9" s="21">
        <v>18228.3305</v>
      </c>
      <c r="E9" s="21">
        <v>927.37199999999996</v>
      </c>
      <c r="F9" s="21">
        <v>22.113800000000001</v>
      </c>
      <c r="G9" s="21">
        <v>67572.048899999994</v>
      </c>
      <c r="H9" s="37">
        <v>198031.99400000004</v>
      </c>
      <c r="I9" s="21">
        <v>33049.655400000003</v>
      </c>
      <c r="J9" s="21">
        <v>0</v>
      </c>
      <c r="K9" s="21">
        <v>0</v>
      </c>
    </row>
    <row r="10" spans="1:12" s="34" customFormat="1" ht="17.25" customHeight="1">
      <c r="A10" s="19" t="s">
        <v>98</v>
      </c>
      <c r="B10" s="21">
        <v>42070.784300000007</v>
      </c>
      <c r="C10" s="37">
        <v>130912.65630000005</v>
      </c>
      <c r="D10" s="21">
        <v>21832.705900000004</v>
      </c>
      <c r="E10" s="21">
        <v>338.35680000000008</v>
      </c>
      <c r="F10" s="21">
        <v>12.678799999999999</v>
      </c>
      <c r="G10" s="21">
        <v>65618.211299999966</v>
      </c>
      <c r="H10" s="37">
        <v>198237.86539999998</v>
      </c>
      <c r="I10" s="21">
        <v>19878.872799999997</v>
      </c>
      <c r="J10" s="21">
        <v>0</v>
      </c>
      <c r="K10" s="21">
        <v>0</v>
      </c>
    </row>
    <row r="11" spans="1:12" s="34" customFormat="1" ht="17.25" customHeight="1">
      <c r="A11" s="19" t="s">
        <v>99</v>
      </c>
      <c r="B11" s="21">
        <v>43781.035099999986</v>
      </c>
      <c r="C11" s="37">
        <v>165830.84889999998</v>
      </c>
      <c r="D11" s="21">
        <v>24534.542199999993</v>
      </c>
      <c r="E11" s="21">
        <v>576.36130000000003</v>
      </c>
      <c r="F11" s="21">
        <v>5.6178000000000008</v>
      </c>
      <c r="G11" s="21">
        <v>71370.952899999931</v>
      </c>
      <c r="H11" s="37">
        <v>201329.02510000006</v>
      </c>
      <c r="I11" s="21">
        <v>24127.474899999997</v>
      </c>
      <c r="J11" s="21">
        <v>0</v>
      </c>
      <c r="K11" s="21">
        <v>0</v>
      </c>
    </row>
    <row r="12" spans="1:12" s="34" customFormat="1" ht="15" customHeight="1">
      <c r="A12" s="170" t="s">
        <v>765</v>
      </c>
      <c r="B12" s="21">
        <v>42316.859700000001</v>
      </c>
      <c r="C12" s="105">
        <v>178767.25619999997</v>
      </c>
      <c r="D12" s="104">
        <v>36233.271199999988</v>
      </c>
      <c r="E12" s="104">
        <v>962.49160000000029</v>
      </c>
      <c r="F12" s="104">
        <v>86.108999999999995</v>
      </c>
      <c r="G12" s="104">
        <v>75559.162499999991</v>
      </c>
      <c r="H12" s="105">
        <v>157403.69399999999</v>
      </c>
      <c r="I12" s="104">
        <v>24406.162900000007</v>
      </c>
      <c r="J12" s="105">
        <v>0</v>
      </c>
      <c r="K12" s="105">
        <v>0</v>
      </c>
    </row>
    <row r="13" spans="1:12" s="34" customFormat="1" ht="15" customHeight="1">
      <c r="A13" s="189" t="s">
        <v>802</v>
      </c>
      <c r="B13" s="104">
        <v>40357.301400000004</v>
      </c>
      <c r="C13" s="197">
        <v>181076.83079999994</v>
      </c>
      <c r="D13" s="196">
        <v>38527.960500000001</v>
      </c>
      <c r="E13" s="196">
        <v>570.26089999999999</v>
      </c>
      <c r="F13" s="196">
        <v>7.5536000000000003</v>
      </c>
      <c r="G13" s="196">
        <v>60804.168600000034</v>
      </c>
      <c r="H13" s="197">
        <v>184321.23990000002</v>
      </c>
      <c r="I13" s="196">
        <v>21816.122200000005</v>
      </c>
      <c r="J13" s="197">
        <v>0</v>
      </c>
      <c r="K13" s="197">
        <v>0</v>
      </c>
    </row>
    <row r="14" spans="1:12" s="34" customFormat="1" ht="15" customHeight="1">
      <c r="A14" s="108" t="s">
        <v>901</v>
      </c>
      <c r="B14" s="51">
        <v>40901.704900000004</v>
      </c>
      <c r="C14" s="52">
        <v>226506.98189999998</v>
      </c>
      <c r="D14" s="51">
        <v>26699.901099999988</v>
      </c>
      <c r="E14" s="51">
        <v>475.57040000000001</v>
      </c>
      <c r="F14" s="51">
        <v>345.22319999999991</v>
      </c>
      <c r="G14" s="51">
        <v>88184.15679999991</v>
      </c>
      <c r="H14" s="52">
        <v>220834.10130000013</v>
      </c>
      <c r="I14" s="51">
        <v>34554.740199999993</v>
      </c>
      <c r="J14" s="52">
        <v>0</v>
      </c>
      <c r="K14" s="52">
        <v>0</v>
      </c>
    </row>
    <row r="15" spans="1:12" s="34" customFormat="1" ht="15" customHeight="1">
      <c r="A15" s="108" t="s">
        <v>915</v>
      </c>
      <c r="B15" s="51">
        <v>40382.0789</v>
      </c>
      <c r="C15" s="52">
        <v>192973.8677</v>
      </c>
      <c r="D15" s="51">
        <v>22166.3325</v>
      </c>
      <c r="E15" s="51">
        <v>931.84870000000001</v>
      </c>
      <c r="F15" s="51">
        <v>5041.7794000000013</v>
      </c>
      <c r="G15" s="51">
        <v>68934.497700000022</v>
      </c>
      <c r="H15" s="52">
        <v>201949.90640000001</v>
      </c>
      <c r="I15" s="51">
        <v>33254.510999999999</v>
      </c>
      <c r="J15" s="52">
        <v>0</v>
      </c>
      <c r="K15" s="52">
        <v>0</v>
      </c>
    </row>
    <row r="16" spans="1:12" s="34" customFormat="1" ht="15" customHeight="1">
      <c r="A16" s="108" t="s">
        <v>1134</v>
      </c>
      <c r="B16" s="51">
        <v>55655.745999999999</v>
      </c>
      <c r="C16" s="52">
        <v>211873.14310000002</v>
      </c>
      <c r="D16" s="51">
        <v>32768.312999999995</v>
      </c>
      <c r="E16" s="51">
        <v>4082.5641000000005</v>
      </c>
      <c r="F16" s="51">
        <v>2654.4182999999994</v>
      </c>
      <c r="G16" s="51">
        <v>89209.302099999957</v>
      </c>
      <c r="H16" s="52">
        <v>184374.83040000009</v>
      </c>
      <c r="I16" s="51">
        <v>18707.236300000004</v>
      </c>
      <c r="J16" s="52">
        <v>0</v>
      </c>
      <c r="K16" s="52">
        <v>0</v>
      </c>
    </row>
    <row r="17" spans="1:11" s="34" customFormat="1" ht="15" customHeight="1">
      <c r="A17" s="108" t="s">
        <v>1195</v>
      </c>
      <c r="B17" s="51">
        <v>56353.00710000001</v>
      </c>
      <c r="C17" s="52">
        <v>266163.29140000016</v>
      </c>
      <c r="D17" s="51">
        <v>63155.317699999992</v>
      </c>
      <c r="E17" s="51">
        <v>6756.5405000000001</v>
      </c>
      <c r="F17" s="51">
        <v>5681.9170000000022</v>
      </c>
      <c r="G17" s="51">
        <v>133659.3327999998</v>
      </c>
      <c r="H17" s="52">
        <v>172130.62899999999</v>
      </c>
      <c r="I17" s="51">
        <v>22677.931199999995</v>
      </c>
      <c r="J17" s="52">
        <v>0</v>
      </c>
      <c r="K17" s="52">
        <v>0</v>
      </c>
    </row>
    <row r="18" spans="1:11" s="34" customFormat="1" ht="13.5" customHeight="1">
      <c r="A18" s="1119" t="s">
        <v>1200</v>
      </c>
      <c r="B18" s="1119"/>
      <c r="C18" s="1119"/>
      <c r="D18" s="1119"/>
      <c r="E18" s="1119"/>
      <c r="F18" s="1119"/>
      <c r="G18" s="1119"/>
      <c r="H18" s="1119"/>
      <c r="I18" s="1119"/>
      <c r="J18" s="1119"/>
      <c r="K18" s="1119"/>
    </row>
    <row r="19" spans="1:11" s="34" customFormat="1" ht="28.35" customHeight="1">
      <c r="A19" s="1119" t="s">
        <v>320</v>
      </c>
      <c r="B19" s="1119"/>
      <c r="C19" s="1119"/>
      <c r="D19" s="1119"/>
      <c r="E19" s="1119"/>
      <c r="F19" s="1119"/>
      <c r="G19" s="1119"/>
      <c r="H19" s="1119"/>
      <c r="I19" s="1119"/>
      <c r="J19" s="1119"/>
      <c r="K19" s="1119"/>
    </row>
    <row r="20" spans="1:11">
      <c r="A20" s="34"/>
      <c r="B20" s="34"/>
      <c r="C20" s="34"/>
      <c r="D20" s="34"/>
      <c r="E20" s="34"/>
      <c r="F20" s="34"/>
      <c r="G20" s="34"/>
      <c r="H20" s="34"/>
      <c r="I20" s="34"/>
      <c r="J20" s="34"/>
      <c r="K20" s="34"/>
    </row>
    <row r="21" spans="1:11">
      <c r="B21" s="55"/>
      <c r="C21" s="55"/>
      <c r="D21" s="55"/>
      <c r="E21" s="55"/>
      <c r="F21" s="55"/>
      <c r="G21" s="55"/>
      <c r="H21" s="55"/>
      <c r="I21" s="55"/>
      <c r="J21" s="55"/>
      <c r="K21" s="55"/>
    </row>
    <row r="22" spans="1:11">
      <c r="C22" s="138"/>
      <c r="D22" s="138"/>
      <c r="E22" s="138"/>
      <c r="F22" s="138"/>
      <c r="G22" s="138"/>
      <c r="H22" s="138"/>
      <c r="I22" s="138"/>
      <c r="J22" s="138"/>
      <c r="K22" s="138"/>
    </row>
    <row r="23" spans="1:11">
      <c r="B23" s="55"/>
      <c r="C23" s="55"/>
      <c r="D23" s="55"/>
      <c r="E23" s="55"/>
      <c r="F23" s="55"/>
      <c r="G23" s="55"/>
      <c r="H23" s="55"/>
      <c r="I23" s="55"/>
      <c r="J23" s="55"/>
      <c r="K23" s="55"/>
    </row>
  </sheetData>
  <mergeCells count="6">
    <mergeCell ref="A19:K19"/>
    <mergeCell ref="A1:L1"/>
    <mergeCell ref="A2:A3"/>
    <mergeCell ref="A18:K18"/>
    <mergeCell ref="G2:K2"/>
    <mergeCell ref="B2:F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D24" sqref="D24"/>
    </sheetView>
  </sheetViews>
  <sheetFormatPr defaultColWidth="9.140625" defaultRowHeight="15"/>
  <cols>
    <col min="1" max="1" width="14.5703125" style="16" bestFit="1" customWidth="1"/>
    <col min="2" max="2" width="11.5703125" style="16" bestFit="1" customWidth="1"/>
    <col min="3" max="3" width="12.140625" style="16" bestFit="1" customWidth="1"/>
    <col min="4" max="4" width="12" style="16" bestFit="1" customWidth="1"/>
    <col min="5" max="5" width="12.140625" style="16" bestFit="1" customWidth="1"/>
    <col min="6" max="6" width="11.42578125" style="16" bestFit="1" customWidth="1"/>
    <col min="7" max="7" width="12.140625" style="16" bestFit="1" customWidth="1"/>
    <col min="8" max="8" width="9" style="16" bestFit="1" customWidth="1"/>
    <col min="9" max="9" width="11.5703125" style="16" bestFit="1" customWidth="1"/>
    <col min="10" max="10" width="4.5703125" style="16" bestFit="1" customWidth="1"/>
    <col min="11" max="16384" width="9.140625" style="16"/>
  </cols>
  <sheetData>
    <row r="1" spans="1:9" ht="13.5" customHeight="1">
      <c r="A1" s="1036" t="s">
        <v>766</v>
      </c>
      <c r="B1" s="1036"/>
      <c r="C1" s="1036"/>
      <c r="D1" s="1036"/>
      <c r="E1" s="1036"/>
      <c r="F1" s="1036"/>
      <c r="G1" s="1036"/>
      <c r="H1" s="1036"/>
      <c r="I1" s="1036"/>
    </row>
    <row r="2" spans="1:9" s="34" customFormat="1" ht="20.25" customHeight="1">
      <c r="A2" s="1037" t="s">
        <v>84</v>
      </c>
      <c r="B2" s="1040" t="s">
        <v>85</v>
      </c>
      <c r="C2" s="1041"/>
      <c r="D2" s="1041"/>
      <c r="E2" s="1041"/>
      <c r="F2" s="1041"/>
      <c r="G2" s="1041"/>
      <c r="H2" s="1041"/>
      <c r="I2" s="1042"/>
    </row>
    <row r="3" spans="1:9" s="34" customFormat="1" ht="18" customHeight="1">
      <c r="A3" s="1038"/>
      <c r="B3" s="1040" t="s">
        <v>86</v>
      </c>
      <c r="C3" s="1041"/>
      <c r="D3" s="1041"/>
      <c r="E3" s="1041"/>
      <c r="F3" s="1041"/>
      <c r="G3" s="1042"/>
      <c r="H3" s="1043" t="s">
        <v>87</v>
      </c>
      <c r="I3" s="1044"/>
    </row>
    <row r="4" spans="1:9" s="34" customFormat="1" ht="26.25" customHeight="1">
      <c r="A4" s="1038"/>
      <c r="B4" s="1045" t="s">
        <v>88</v>
      </c>
      <c r="C4" s="1046"/>
      <c r="D4" s="1045" t="s">
        <v>89</v>
      </c>
      <c r="E4" s="1046"/>
      <c r="F4" s="1045" t="s">
        <v>90</v>
      </c>
      <c r="G4" s="1046"/>
      <c r="H4" s="1047" t="s">
        <v>91</v>
      </c>
      <c r="I4" s="1047" t="s">
        <v>753</v>
      </c>
    </row>
    <row r="5" spans="1:9" s="34" customFormat="1" ht="27.75" customHeight="1">
      <c r="A5" s="1039"/>
      <c r="B5" s="18" t="s">
        <v>91</v>
      </c>
      <c r="C5" s="18" t="s">
        <v>753</v>
      </c>
      <c r="D5" s="18" t="s">
        <v>91</v>
      </c>
      <c r="E5" s="18" t="s">
        <v>753</v>
      </c>
      <c r="F5" s="18" t="s">
        <v>91</v>
      </c>
      <c r="G5" s="18" t="s">
        <v>530</v>
      </c>
      <c r="H5" s="1048"/>
      <c r="I5" s="1048"/>
    </row>
    <row r="6" spans="1:9" s="41" customFormat="1" ht="18" customHeight="1">
      <c r="A6" s="23" t="s">
        <v>92</v>
      </c>
      <c r="B6" s="26">
        <v>35</v>
      </c>
      <c r="C6" s="25">
        <v>9160.09</v>
      </c>
      <c r="D6" s="26">
        <v>3</v>
      </c>
      <c r="E6" s="25">
        <v>373.53</v>
      </c>
      <c r="F6" s="26">
        <v>9</v>
      </c>
      <c r="G6" s="25">
        <v>286.77999999999997</v>
      </c>
      <c r="H6" s="26">
        <v>47</v>
      </c>
      <c r="I6" s="30">
        <v>9380.3700000000008</v>
      </c>
    </row>
    <row r="7" spans="1:9" s="41" customFormat="1" ht="18" customHeight="1">
      <c r="A7" s="23" t="s">
        <v>93</v>
      </c>
      <c r="B7" s="24">
        <f>SUM(B8:B19)</f>
        <v>54</v>
      </c>
      <c r="C7" s="24">
        <f t="shared" ref="C7:I7" si="0">SUM(C8:C19)</f>
        <v>15484.529999999999</v>
      </c>
      <c r="D7" s="24">
        <f t="shared" si="0"/>
        <v>1</v>
      </c>
      <c r="E7" s="24">
        <f t="shared" si="0"/>
        <v>15298.5</v>
      </c>
      <c r="F7" s="24">
        <f t="shared" si="0"/>
        <v>17</v>
      </c>
      <c r="G7" s="24">
        <f t="shared" si="0"/>
        <v>2292.36</v>
      </c>
      <c r="H7" s="24">
        <f t="shared" si="0"/>
        <v>71</v>
      </c>
      <c r="I7" s="24">
        <f t="shared" si="0"/>
        <v>33075.39</v>
      </c>
    </row>
    <row r="8" spans="1:9" s="34" customFormat="1" ht="18" customHeight="1">
      <c r="A8" s="19" t="s">
        <v>94</v>
      </c>
      <c r="B8" s="22">
        <v>5</v>
      </c>
      <c r="C8" s="21">
        <v>26.85</v>
      </c>
      <c r="D8" s="22">
        <v>1</v>
      </c>
      <c r="E8" s="21">
        <v>15298.5</v>
      </c>
      <c r="F8" s="22">
        <v>0</v>
      </c>
      <c r="G8" s="21">
        <v>0</v>
      </c>
      <c r="H8" s="22">
        <v>6</v>
      </c>
      <c r="I8" s="28">
        <v>15325.35</v>
      </c>
    </row>
    <row r="9" spans="1:9" s="34" customFormat="1" ht="18" customHeight="1">
      <c r="A9" s="19" t="s">
        <v>95</v>
      </c>
      <c r="B9" s="22">
        <v>4</v>
      </c>
      <c r="C9" s="21">
        <v>1400.44</v>
      </c>
      <c r="D9" s="22">
        <v>0</v>
      </c>
      <c r="E9" s="21">
        <v>0</v>
      </c>
      <c r="F9" s="22">
        <v>0</v>
      </c>
      <c r="G9" s="21">
        <v>0</v>
      </c>
      <c r="H9" s="22">
        <v>3</v>
      </c>
      <c r="I9" s="28">
        <v>1400.44</v>
      </c>
    </row>
    <row r="10" spans="1:9" s="34" customFormat="1" ht="18" customHeight="1">
      <c r="A10" s="19" t="s">
        <v>96</v>
      </c>
      <c r="B10" s="22">
        <v>6</v>
      </c>
      <c r="C10" s="21">
        <v>79.75</v>
      </c>
      <c r="D10" s="22">
        <v>0</v>
      </c>
      <c r="E10" s="21">
        <v>0</v>
      </c>
      <c r="F10" s="22">
        <v>0</v>
      </c>
      <c r="G10" s="21">
        <v>0</v>
      </c>
      <c r="H10" s="22">
        <v>6</v>
      </c>
      <c r="I10" s="28">
        <v>79.75</v>
      </c>
    </row>
    <row r="11" spans="1:9" s="34" customFormat="1" ht="18" customHeight="1">
      <c r="A11" s="19" t="s">
        <v>97</v>
      </c>
      <c r="B11" s="22">
        <v>5</v>
      </c>
      <c r="C11" s="21">
        <v>8267.1</v>
      </c>
      <c r="D11" s="22">
        <v>0</v>
      </c>
      <c r="E11" s="21">
        <v>0</v>
      </c>
      <c r="F11" s="22">
        <v>0</v>
      </c>
      <c r="G11" s="21">
        <v>0</v>
      </c>
      <c r="H11" s="22">
        <v>5</v>
      </c>
      <c r="I11" s="28">
        <v>8267.1</v>
      </c>
    </row>
    <row r="12" spans="1:9" s="34" customFormat="1" ht="18" customHeight="1">
      <c r="A12" s="19" t="s">
        <v>98</v>
      </c>
      <c r="B12" s="22">
        <v>8</v>
      </c>
      <c r="C12" s="21">
        <v>2081.96</v>
      </c>
      <c r="D12" s="22">
        <v>0</v>
      </c>
      <c r="E12" s="21">
        <v>0</v>
      </c>
      <c r="F12" s="22">
        <v>0</v>
      </c>
      <c r="G12" s="21">
        <v>0</v>
      </c>
      <c r="H12" s="22">
        <v>8</v>
      </c>
      <c r="I12" s="28">
        <v>2081.96</v>
      </c>
    </row>
    <row r="13" spans="1:9" s="34" customFormat="1" ht="18" customHeight="1">
      <c r="A13" s="170" t="s">
        <v>99</v>
      </c>
      <c r="B13" s="106">
        <v>3</v>
      </c>
      <c r="C13" s="104">
        <v>6</v>
      </c>
      <c r="D13" s="106">
        <v>0</v>
      </c>
      <c r="E13" s="104">
        <v>0</v>
      </c>
      <c r="F13" s="106">
        <v>0</v>
      </c>
      <c r="G13" s="104">
        <v>0</v>
      </c>
      <c r="H13" s="106">
        <v>3</v>
      </c>
      <c r="I13" s="171">
        <v>6</v>
      </c>
    </row>
    <row r="14" spans="1:9" s="34" customFormat="1" ht="18" customHeight="1">
      <c r="A14" s="108" t="s">
        <v>765</v>
      </c>
      <c r="B14" s="109">
        <v>7</v>
      </c>
      <c r="C14" s="51">
        <v>3316.25</v>
      </c>
      <c r="D14" s="109">
        <v>0</v>
      </c>
      <c r="E14" s="51">
        <v>0</v>
      </c>
      <c r="F14" s="109">
        <v>0</v>
      </c>
      <c r="G14" s="51">
        <v>0</v>
      </c>
      <c r="H14" s="109">
        <v>7</v>
      </c>
      <c r="I14" s="172">
        <v>3316.25</v>
      </c>
    </row>
    <row r="15" spans="1:9" s="34" customFormat="1" ht="18" customHeight="1">
      <c r="A15" s="108" t="s">
        <v>802</v>
      </c>
      <c r="B15" s="109">
        <v>7</v>
      </c>
      <c r="C15" s="51">
        <v>110.59</v>
      </c>
      <c r="D15" s="109">
        <v>0</v>
      </c>
      <c r="E15" s="51">
        <v>0</v>
      </c>
      <c r="F15" s="109">
        <v>1</v>
      </c>
      <c r="G15" s="51">
        <v>0.78</v>
      </c>
      <c r="H15" s="109">
        <v>8</v>
      </c>
      <c r="I15" s="172">
        <v>111.37</v>
      </c>
    </row>
    <row r="16" spans="1:9" s="34" customFormat="1" ht="18" customHeight="1">
      <c r="A16" s="108" t="s">
        <v>901</v>
      </c>
      <c r="B16" s="109">
        <v>0</v>
      </c>
      <c r="C16" s="51">
        <v>0</v>
      </c>
      <c r="D16" s="109">
        <v>0</v>
      </c>
      <c r="E16" s="51">
        <v>0</v>
      </c>
      <c r="F16" s="109">
        <v>5</v>
      </c>
      <c r="G16" s="51">
        <v>6.19</v>
      </c>
      <c r="H16" s="109">
        <v>5</v>
      </c>
      <c r="I16" s="172">
        <v>6.19</v>
      </c>
    </row>
    <row r="17" spans="1:9" s="34" customFormat="1" ht="18" customHeight="1">
      <c r="A17" s="108" t="s">
        <v>915</v>
      </c>
      <c r="B17" s="109">
        <v>4</v>
      </c>
      <c r="C17" s="51">
        <v>89.29</v>
      </c>
      <c r="D17" s="109">
        <v>0</v>
      </c>
      <c r="E17" s="51">
        <v>0</v>
      </c>
      <c r="F17" s="109">
        <v>3</v>
      </c>
      <c r="G17" s="51">
        <v>1898.54</v>
      </c>
      <c r="H17" s="109">
        <v>7</v>
      </c>
      <c r="I17" s="172">
        <v>1987.83</v>
      </c>
    </row>
    <row r="18" spans="1:9" s="34" customFormat="1" ht="18" customHeight="1">
      <c r="A18" s="108" t="s">
        <v>1134</v>
      </c>
      <c r="B18" s="109">
        <v>4</v>
      </c>
      <c r="C18" s="51">
        <v>103.15</v>
      </c>
      <c r="D18" s="109">
        <v>0</v>
      </c>
      <c r="E18" s="51">
        <v>0</v>
      </c>
      <c r="F18" s="109">
        <v>7</v>
      </c>
      <c r="G18" s="51">
        <v>90.49</v>
      </c>
      <c r="H18" s="109">
        <v>11</v>
      </c>
      <c r="I18" s="172">
        <v>193.64</v>
      </c>
    </row>
    <row r="19" spans="1:9" s="34" customFormat="1" ht="18" customHeight="1">
      <c r="A19" s="108" t="s">
        <v>1195</v>
      </c>
      <c r="B19" s="109">
        <v>1</v>
      </c>
      <c r="C19" s="51">
        <v>3.15</v>
      </c>
      <c r="D19" s="109">
        <v>0</v>
      </c>
      <c r="E19" s="51">
        <v>0</v>
      </c>
      <c r="F19" s="109">
        <v>1</v>
      </c>
      <c r="G19" s="51">
        <v>296.36</v>
      </c>
      <c r="H19" s="109">
        <v>2</v>
      </c>
      <c r="I19" s="172">
        <v>299.51</v>
      </c>
    </row>
    <row r="20" spans="1:9" s="137" customFormat="1" ht="18" customHeight="1">
      <c r="A20" s="155" t="s">
        <v>460</v>
      </c>
      <c r="B20" s="156"/>
      <c r="C20" s="157"/>
      <c r="D20" s="156"/>
      <c r="E20" s="157"/>
      <c r="F20" s="156"/>
      <c r="G20" s="157"/>
      <c r="H20" s="156"/>
      <c r="I20" s="158"/>
    </row>
    <row r="21" spans="1:9" s="137" customFormat="1" ht="18" customHeight="1">
      <c r="A21" s="155" t="s">
        <v>461</v>
      </c>
      <c r="B21" s="156"/>
      <c r="C21" s="157"/>
      <c r="D21" s="156"/>
      <c r="E21" s="157"/>
      <c r="F21" s="156"/>
      <c r="G21" s="157"/>
      <c r="H21" s="156"/>
      <c r="I21" s="158"/>
    </row>
    <row r="22" spans="1:9" s="34" customFormat="1" ht="15" customHeight="1">
      <c r="A22" s="1015" t="s">
        <v>1196</v>
      </c>
      <c r="B22" s="1015"/>
      <c r="C22" s="1015"/>
      <c r="D22" s="1015"/>
      <c r="E22" s="1015"/>
      <c r="F22" s="1015"/>
      <c r="G22" s="1015"/>
      <c r="H22" s="1015"/>
      <c r="I22" s="1015"/>
    </row>
    <row r="23" spans="1:9" s="34" customFormat="1" ht="13.5" customHeight="1">
      <c r="A23" s="1015" t="s">
        <v>76</v>
      </c>
      <c r="B23" s="1015"/>
      <c r="C23" s="1015"/>
      <c r="D23" s="1015"/>
      <c r="E23" s="1015"/>
      <c r="F23" s="1015"/>
      <c r="G23" s="1015"/>
      <c r="H23" s="1015"/>
      <c r="I23" s="1015"/>
    </row>
    <row r="24" spans="1:9" s="34" customFormat="1" ht="28.35" customHeight="1"/>
  </sheetData>
  <mergeCells count="12">
    <mergeCell ref="A23:I23"/>
    <mergeCell ref="A1:I1"/>
    <mergeCell ref="A2:A5"/>
    <mergeCell ref="B2:I2"/>
    <mergeCell ref="B3:G3"/>
    <mergeCell ref="H3:I3"/>
    <mergeCell ref="B4:C4"/>
    <mergeCell ref="D4:E4"/>
    <mergeCell ref="F4:G4"/>
    <mergeCell ref="H4:H5"/>
    <mergeCell ref="I4:I5"/>
    <mergeCell ref="A22:I2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election activeCell="H27" sqref="H27"/>
    </sheetView>
  </sheetViews>
  <sheetFormatPr defaultColWidth="9.140625" defaultRowHeight="15"/>
  <cols>
    <col min="1" max="1" width="12.42578125" style="16" bestFit="1" customWidth="1"/>
    <col min="2" max="2" width="12.42578125" style="16" customWidth="1"/>
    <col min="3" max="6" width="12.42578125" style="16" bestFit="1" customWidth="1"/>
    <col min="7" max="7" width="12.42578125" style="16" customWidth="1"/>
    <col min="8" max="10" width="12.140625" style="16" bestFit="1" customWidth="1"/>
    <col min="11" max="11" width="12.42578125" style="16" bestFit="1" customWidth="1"/>
    <col min="12" max="12" width="4.5703125" style="16" bestFit="1" customWidth="1"/>
    <col min="13" max="16384" width="9.140625" style="16"/>
  </cols>
  <sheetData>
    <row r="1" spans="1:13" ht="17.25" customHeight="1">
      <c r="A1" s="1029" t="s">
        <v>522</v>
      </c>
      <c r="B1" s="1029"/>
      <c r="C1" s="1029"/>
      <c r="D1" s="1029"/>
      <c r="E1" s="1029"/>
      <c r="F1" s="1029"/>
      <c r="G1" s="1029"/>
      <c r="H1" s="1029"/>
      <c r="I1" s="1029"/>
      <c r="J1" s="1029"/>
      <c r="K1" s="1029"/>
    </row>
    <row r="2" spans="1:13" s="34" customFormat="1" ht="18" customHeight="1">
      <c r="A2" s="1194" t="s">
        <v>131</v>
      </c>
      <c r="B2" s="1196" t="s">
        <v>315</v>
      </c>
      <c r="C2" s="1191"/>
      <c r="D2" s="1191"/>
      <c r="E2" s="1191"/>
      <c r="F2" s="1192"/>
      <c r="G2" s="1197" t="s">
        <v>322</v>
      </c>
      <c r="H2" s="1188"/>
      <c r="I2" s="1188"/>
      <c r="J2" s="1188"/>
      <c r="K2" s="1189"/>
    </row>
    <row r="3" spans="1:13" s="34" customFormat="1" ht="18" customHeight="1">
      <c r="A3" s="1195"/>
      <c r="B3" s="474" t="s">
        <v>902</v>
      </c>
      <c r="C3" s="475" t="s">
        <v>337</v>
      </c>
      <c r="D3" s="471" t="s">
        <v>521</v>
      </c>
      <c r="E3" s="471" t="s">
        <v>520</v>
      </c>
      <c r="F3" s="471" t="s">
        <v>338</v>
      </c>
      <c r="G3" s="471" t="s">
        <v>902</v>
      </c>
      <c r="H3" s="471" t="s">
        <v>337</v>
      </c>
      <c r="I3" s="471" t="s">
        <v>519</v>
      </c>
      <c r="J3" s="471" t="s">
        <v>520</v>
      </c>
      <c r="K3" s="471" t="s">
        <v>338</v>
      </c>
    </row>
    <row r="4" spans="1:13" s="41" customFormat="1" ht="16.5" customHeight="1">
      <c r="A4" s="476" t="s">
        <v>92</v>
      </c>
      <c r="B4" s="481">
        <v>9973.4148407499924</v>
      </c>
      <c r="C4" s="477">
        <v>3218540.861</v>
      </c>
      <c r="D4" s="477">
        <v>941919.4952</v>
      </c>
      <c r="E4" s="477">
        <v>415890.67170000001</v>
      </c>
      <c r="F4" s="477">
        <v>1147225.969</v>
      </c>
      <c r="G4" s="482">
        <v>89</v>
      </c>
      <c r="H4" s="477">
        <v>3509901.1779999998</v>
      </c>
      <c r="I4" s="477">
        <v>1283445.6569999999</v>
      </c>
      <c r="J4" s="477">
        <v>469462.51429999998</v>
      </c>
      <c r="K4" s="477">
        <v>1119591.5330000001</v>
      </c>
    </row>
    <row r="5" spans="1:13" s="41" customFormat="1" ht="16.5" customHeight="1">
      <c r="A5" s="478" t="s">
        <v>93</v>
      </c>
      <c r="B5" s="479">
        <f>SUM(B6:B17)</f>
        <v>270716.15176625003</v>
      </c>
      <c r="C5" s="479">
        <f t="shared" ref="C5:K5" si="0">SUM(C6:C17)</f>
        <v>5020376.4571561432</v>
      </c>
      <c r="D5" s="479">
        <f t="shared" si="0"/>
        <v>1414692.6366988276</v>
      </c>
      <c r="E5" s="479">
        <f t="shared" si="0"/>
        <v>205119.23488783656</v>
      </c>
      <c r="F5" s="479">
        <f t="shared" si="0"/>
        <v>147703.2951883616</v>
      </c>
      <c r="G5" s="479">
        <f t="shared" si="0"/>
        <v>9458314.1573107503</v>
      </c>
      <c r="H5" s="479">
        <f t="shared" si="0"/>
        <v>4200021.4661395</v>
      </c>
      <c r="I5" s="479">
        <f t="shared" si="0"/>
        <v>455436.82177275</v>
      </c>
      <c r="J5" s="479">
        <f t="shared" si="0"/>
        <v>3146.4006292500003</v>
      </c>
      <c r="K5" s="479">
        <f t="shared" si="0"/>
        <v>28.00967825</v>
      </c>
    </row>
    <row r="6" spans="1:13" s="34" customFormat="1" ht="16.5" customHeight="1">
      <c r="A6" s="203" t="s">
        <v>94</v>
      </c>
      <c r="B6" s="480">
        <v>2438.252233749999</v>
      </c>
      <c r="C6" s="480">
        <v>462814.12818743428</v>
      </c>
      <c r="D6" s="480">
        <v>112759.26713557552</v>
      </c>
      <c r="E6" s="480">
        <v>15208.582813499997</v>
      </c>
      <c r="F6" s="480">
        <v>6608.3686799999959</v>
      </c>
      <c r="G6" s="202">
        <v>494447.94488625001</v>
      </c>
      <c r="H6" s="202">
        <v>358209.12156300002</v>
      </c>
      <c r="I6" s="480">
        <v>37901.948211999996</v>
      </c>
      <c r="J6" s="161">
        <v>250.0766375</v>
      </c>
      <c r="K6" s="161">
        <v>7.5658749999999997E-2</v>
      </c>
      <c r="M6" s="399"/>
    </row>
    <row r="7" spans="1:13" s="34" customFormat="1" ht="16.5" customHeight="1">
      <c r="A7" s="203" t="s">
        <v>95</v>
      </c>
      <c r="B7" s="480">
        <v>1558.067798</v>
      </c>
      <c r="C7" s="480">
        <v>332546.30088819377</v>
      </c>
      <c r="D7" s="480">
        <v>91955.371577473183</v>
      </c>
      <c r="E7" s="480">
        <v>8969.3170717499997</v>
      </c>
      <c r="F7" s="480">
        <v>5043.1261352500014</v>
      </c>
      <c r="G7" s="202">
        <v>396358.97095349996</v>
      </c>
      <c r="H7" s="202">
        <v>239801.56358249998</v>
      </c>
      <c r="I7" s="480">
        <v>29133.379081499999</v>
      </c>
      <c r="J7" s="161">
        <v>10.372616000000001</v>
      </c>
      <c r="K7" s="161">
        <v>1.091172</v>
      </c>
      <c r="M7" s="399"/>
    </row>
    <row r="8" spans="1:13" s="34" customFormat="1" ht="16.5" customHeight="1">
      <c r="A8" s="203" t="s">
        <v>96</v>
      </c>
      <c r="B8" s="480">
        <v>1096.2105680000002</v>
      </c>
      <c r="C8" s="480">
        <v>400412.48953782808</v>
      </c>
      <c r="D8" s="480">
        <v>97040.057046236674</v>
      </c>
      <c r="E8" s="480">
        <v>17385.363633750003</v>
      </c>
      <c r="F8" s="480">
        <v>8422.7958505000006</v>
      </c>
      <c r="G8" s="202">
        <v>581417.87366299995</v>
      </c>
      <c r="H8" s="202">
        <v>239745.89325125</v>
      </c>
      <c r="I8" s="480">
        <v>33078.216602999993</v>
      </c>
      <c r="J8" s="161">
        <v>93.505846250000005</v>
      </c>
      <c r="K8" s="161">
        <v>1.2156135000000001</v>
      </c>
      <c r="M8" s="399"/>
    </row>
    <row r="9" spans="1:13" s="34" customFormat="1" ht="16.5" customHeight="1">
      <c r="A9" s="203" t="s">
        <v>97</v>
      </c>
      <c r="B9" s="480">
        <v>1266.6350149999994</v>
      </c>
      <c r="C9" s="480">
        <v>394018.08564001531</v>
      </c>
      <c r="D9" s="480">
        <v>94345.228864674034</v>
      </c>
      <c r="E9" s="480">
        <v>13745.369173519</v>
      </c>
      <c r="F9" s="480">
        <v>6612.2681234999936</v>
      </c>
      <c r="G9" s="202">
        <v>604702.87203950027</v>
      </c>
      <c r="H9" s="202">
        <v>238881.82033749996</v>
      </c>
      <c r="I9" s="480">
        <v>32990.154189500005</v>
      </c>
      <c r="J9" s="161">
        <v>203.76388850000001</v>
      </c>
      <c r="K9" s="161">
        <v>2.4883315000000001</v>
      </c>
      <c r="M9" s="399"/>
    </row>
    <row r="10" spans="1:13" s="34" customFormat="1" ht="16.5" customHeight="1">
      <c r="A10" s="203" t="s">
        <v>98</v>
      </c>
      <c r="B10" s="480">
        <v>659.4779967500001</v>
      </c>
      <c r="C10" s="480">
        <v>297930.79452598962</v>
      </c>
      <c r="D10" s="480">
        <v>83055.56233344879</v>
      </c>
      <c r="E10" s="480">
        <v>10416.715691860487</v>
      </c>
      <c r="F10" s="480">
        <v>5987.8441150000017</v>
      </c>
      <c r="G10" s="202">
        <v>402947.11998925003</v>
      </c>
      <c r="H10" s="202">
        <v>234610.8168185</v>
      </c>
      <c r="I10" s="480">
        <v>40891.467324750003</v>
      </c>
      <c r="J10" s="161">
        <v>361.07314199999996</v>
      </c>
      <c r="K10" s="161">
        <v>1.1662935000000001</v>
      </c>
      <c r="M10" s="399"/>
    </row>
    <row r="11" spans="1:13" s="34" customFormat="1" ht="16.5" customHeight="1">
      <c r="A11" s="203" t="s">
        <v>99</v>
      </c>
      <c r="B11" s="480">
        <v>1088.9527427499995</v>
      </c>
      <c r="C11" s="480">
        <v>348146.97432621225</v>
      </c>
      <c r="D11" s="480">
        <v>98540.77918715532</v>
      </c>
      <c r="E11" s="480">
        <v>13032.039681909999</v>
      </c>
      <c r="F11" s="480">
        <v>10377.681961749999</v>
      </c>
      <c r="G11" s="202">
        <v>702816.65994724992</v>
      </c>
      <c r="H11" s="202">
        <v>281072.21979374991</v>
      </c>
      <c r="I11" s="480">
        <v>33919.476172000002</v>
      </c>
      <c r="J11" s="161">
        <v>310.799961</v>
      </c>
      <c r="K11" s="161">
        <v>10.566353000000003</v>
      </c>
      <c r="M11" s="399"/>
    </row>
    <row r="12" spans="1:13" s="34" customFormat="1" ht="16.5" customHeight="1">
      <c r="A12" s="203" t="s">
        <v>765</v>
      </c>
      <c r="B12" s="480">
        <v>16981.145413250004</v>
      </c>
      <c r="C12" s="480">
        <v>412764.53110003943</v>
      </c>
      <c r="D12" s="480">
        <v>110331.26106420798</v>
      </c>
      <c r="E12" s="480">
        <v>15261.580406729701</v>
      </c>
      <c r="F12" s="480">
        <v>13036.50432675</v>
      </c>
      <c r="G12" s="202">
        <v>807083.59512475017</v>
      </c>
      <c r="H12" s="202">
        <v>331949.22832599998</v>
      </c>
      <c r="I12" s="480">
        <v>29825.526106249996</v>
      </c>
      <c r="J12" s="161">
        <v>39.678954999999995</v>
      </c>
      <c r="K12" s="161">
        <v>4.2293152500000009</v>
      </c>
      <c r="M12" s="399"/>
    </row>
    <row r="13" spans="1:13" s="34" customFormat="1" ht="16.5" customHeight="1">
      <c r="A13" s="203" t="s">
        <v>802</v>
      </c>
      <c r="B13" s="480">
        <v>25136.988135000018</v>
      </c>
      <c r="C13" s="480">
        <v>368669.54226402618</v>
      </c>
      <c r="D13" s="480">
        <v>105407.83685270679</v>
      </c>
      <c r="E13" s="480">
        <v>12075.171080114695</v>
      </c>
      <c r="F13" s="480">
        <v>8830.0012315000022</v>
      </c>
      <c r="G13" s="202">
        <v>667688.42093074985</v>
      </c>
      <c r="H13" s="202">
        <v>391449.06185449997</v>
      </c>
      <c r="I13" s="480">
        <v>39596.467253750001</v>
      </c>
      <c r="J13" s="161">
        <v>363.14078674999996</v>
      </c>
      <c r="K13" s="161">
        <v>0.9777537500000002</v>
      </c>
      <c r="M13" s="399"/>
    </row>
    <row r="14" spans="1:13" s="34" customFormat="1" ht="16.5" customHeight="1">
      <c r="A14" s="203" t="s">
        <v>901</v>
      </c>
      <c r="B14" s="480">
        <v>39646.486018499992</v>
      </c>
      <c r="C14" s="480">
        <v>471055.67396804038</v>
      </c>
      <c r="D14" s="480">
        <v>136718.048150371</v>
      </c>
      <c r="E14" s="480">
        <v>15330.37400423283</v>
      </c>
      <c r="F14" s="480">
        <v>22211.106714000009</v>
      </c>
      <c r="G14" s="202">
        <v>1150215.7036589999</v>
      </c>
      <c r="H14" s="202">
        <v>446558.63889850001</v>
      </c>
      <c r="I14" s="480">
        <v>44175.279040000001</v>
      </c>
      <c r="J14" s="161">
        <v>485.246128</v>
      </c>
      <c r="K14" s="161">
        <v>3.3813639999999991</v>
      </c>
      <c r="M14" s="399"/>
    </row>
    <row r="15" spans="1:13" s="34" customFormat="1" ht="16.5" customHeight="1">
      <c r="A15" s="203" t="s">
        <v>915</v>
      </c>
      <c r="B15" s="480">
        <v>41612.891923499948</v>
      </c>
      <c r="C15" s="480">
        <v>425331.31568906642</v>
      </c>
      <c r="D15" s="480">
        <v>104899.53366090923</v>
      </c>
      <c r="E15" s="480">
        <v>15800.67718646329</v>
      </c>
      <c r="F15" s="480">
        <v>22863.537734861591</v>
      </c>
      <c r="G15" s="202">
        <v>1119160.24372825</v>
      </c>
      <c r="H15" s="202">
        <v>393117.34740124998</v>
      </c>
      <c r="I15" s="480">
        <v>34231.987069249997</v>
      </c>
      <c r="J15" s="161">
        <v>242.97687925</v>
      </c>
      <c r="K15" s="161">
        <v>0.91477549999999996</v>
      </c>
      <c r="M15" s="399"/>
    </row>
    <row r="16" spans="1:13" s="34" customFormat="1" ht="16.5" customHeight="1">
      <c r="A16" s="203" t="s">
        <v>1134</v>
      </c>
      <c r="B16" s="480">
        <v>55121.36325075003</v>
      </c>
      <c r="C16" s="480">
        <v>485307.73963042506</v>
      </c>
      <c r="D16" s="480">
        <v>175448.5312440914</v>
      </c>
      <c r="E16" s="480">
        <v>27822.228067756532</v>
      </c>
      <c r="F16" s="480">
        <v>16329.35892675001</v>
      </c>
      <c r="G16" s="202">
        <v>1220615.39441025</v>
      </c>
      <c r="H16" s="202">
        <v>591726.46660225012</v>
      </c>
      <c r="I16" s="480">
        <v>57842.303804749994</v>
      </c>
      <c r="J16" s="161">
        <v>559.77403750000008</v>
      </c>
      <c r="K16" s="161">
        <v>0.3801155</v>
      </c>
      <c r="M16" s="399"/>
    </row>
    <row r="17" spans="1:13" s="34" customFormat="1" ht="16.5" customHeight="1">
      <c r="A17" s="203" t="s">
        <v>1195</v>
      </c>
      <c r="B17" s="480">
        <v>84109.680671000024</v>
      </c>
      <c r="C17" s="480">
        <v>621378.88139887282</v>
      </c>
      <c r="D17" s="480">
        <v>204191.15958197758</v>
      </c>
      <c r="E17" s="480">
        <v>40071.816076250005</v>
      </c>
      <c r="F17" s="480">
        <v>21380.701388500005</v>
      </c>
      <c r="G17" s="202">
        <v>1310859.3579789996</v>
      </c>
      <c r="H17" s="202">
        <v>452899.28771050007</v>
      </c>
      <c r="I17" s="480">
        <v>41850.616915999999</v>
      </c>
      <c r="J17" s="161">
        <v>225.99175150000002</v>
      </c>
      <c r="K17" s="161">
        <v>1.5229319999999997</v>
      </c>
      <c r="M17" s="399"/>
    </row>
    <row r="18" spans="1:13" s="34" customFormat="1" ht="27" customHeight="1">
      <c r="A18" s="1198" t="s">
        <v>913</v>
      </c>
      <c r="B18" s="1198"/>
      <c r="C18" s="1198"/>
      <c r="D18" s="1198"/>
      <c r="E18" s="1198"/>
      <c r="F18" s="1198"/>
      <c r="G18" s="1198"/>
      <c r="H18" s="1198"/>
      <c r="I18" s="1198"/>
      <c r="J18" s="1198"/>
      <c r="K18" s="1198"/>
      <c r="M18" s="399"/>
    </row>
    <row r="19" spans="1:13" s="34" customFormat="1" ht="15" customHeight="1">
      <c r="A19" s="1193" t="s">
        <v>1200</v>
      </c>
      <c r="B19" s="1193"/>
      <c r="C19" s="1193"/>
      <c r="D19" s="1193"/>
      <c r="E19" s="1193"/>
      <c r="F19" s="1193"/>
      <c r="G19" s="1193"/>
      <c r="H19" s="1193"/>
      <c r="I19" s="1193"/>
      <c r="J19" s="1193"/>
      <c r="K19" s="1193"/>
    </row>
    <row r="20" spans="1:13" s="34" customFormat="1" ht="13.5" customHeight="1">
      <c r="A20" s="1193" t="s">
        <v>207</v>
      </c>
      <c r="B20" s="1193"/>
      <c r="C20" s="1193"/>
      <c r="D20" s="1193"/>
      <c r="E20" s="1193"/>
      <c r="F20" s="1193"/>
      <c r="G20" s="1193"/>
      <c r="H20" s="1193"/>
      <c r="I20" s="1193"/>
      <c r="J20" s="1193"/>
      <c r="K20" s="1193"/>
    </row>
    <row r="21" spans="1:13" s="34" customFormat="1" ht="26.1" customHeight="1"/>
    <row r="22" spans="1:13">
      <c r="B22" s="82"/>
      <c r="C22" s="82"/>
      <c r="D22" s="82"/>
      <c r="E22" s="82"/>
      <c r="F22" s="82"/>
      <c r="G22" s="82"/>
      <c r="H22" s="82"/>
      <c r="I22" s="82"/>
      <c r="J22" s="82"/>
      <c r="K22" s="82"/>
    </row>
  </sheetData>
  <mergeCells count="7">
    <mergeCell ref="A20:K20"/>
    <mergeCell ref="A1:K1"/>
    <mergeCell ref="A2:A3"/>
    <mergeCell ref="A19:K19"/>
    <mergeCell ref="B2:F2"/>
    <mergeCell ref="G2:K2"/>
    <mergeCell ref="A18:K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G20" sqref="G20"/>
    </sheetView>
  </sheetViews>
  <sheetFormatPr defaultColWidth="9.140625" defaultRowHeight="15"/>
  <cols>
    <col min="1" max="1" width="12.140625" style="16" bestFit="1" customWidth="1"/>
    <col min="2" max="2" width="12.140625" style="16" customWidth="1"/>
    <col min="3" max="6" width="12.140625" style="16" bestFit="1" customWidth="1"/>
    <col min="7" max="7" width="12.140625" style="16" customWidth="1"/>
    <col min="8" max="11" width="12.140625" style="16" bestFit="1" customWidth="1"/>
    <col min="12" max="12" width="4.5703125" style="16" bestFit="1" customWidth="1"/>
    <col min="13" max="16384" width="9.140625" style="16"/>
  </cols>
  <sheetData>
    <row r="1" spans="1:11" ht="15.75" customHeight="1">
      <c r="A1" s="1029" t="s">
        <v>525</v>
      </c>
      <c r="B1" s="1029"/>
      <c r="C1" s="1029"/>
      <c r="D1" s="1029"/>
      <c r="E1" s="1029"/>
      <c r="F1" s="1029"/>
      <c r="G1" s="1029"/>
      <c r="H1" s="1029"/>
      <c r="I1" s="1029"/>
      <c r="J1" s="1029"/>
      <c r="K1" s="1029"/>
    </row>
    <row r="2" spans="1:11" s="34" customFormat="1" ht="18" customHeight="1">
      <c r="A2" s="1109" t="s">
        <v>131</v>
      </c>
      <c r="B2" s="1190" t="s">
        <v>315</v>
      </c>
      <c r="C2" s="1191"/>
      <c r="D2" s="1191"/>
      <c r="E2" s="1191"/>
      <c r="F2" s="1192"/>
      <c r="G2" s="1043" t="s">
        <v>322</v>
      </c>
      <c r="H2" s="1188"/>
      <c r="I2" s="1188"/>
      <c r="J2" s="1188"/>
      <c r="K2" s="1189"/>
    </row>
    <row r="3" spans="1:11" s="34" customFormat="1" ht="18" customHeight="1">
      <c r="A3" s="1151"/>
      <c r="B3" s="436" t="s">
        <v>902</v>
      </c>
      <c r="C3" s="394" t="s">
        <v>337</v>
      </c>
      <c r="D3" s="53" t="s">
        <v>521</v>
      </c>
      <c r="E3" s="53" t="s">
        <v>520</v>
      </c>
      <c r="F3" s="53" t="s">
        <v>338</v>
      </c>
      <c r="G3" s="53" t="s">
        <v>902</v>
      </c>
      <c r="H3" s="53" t="s">
        <v>337</v>
      </c>
      <c r="I3" s="53" t="s">
        <v>519</v>
      </c>
      <c r="J3" s="53" t="s">
        <v>520</v>
      </c>
      <c r="K3" s="53" t="s">
        <v>338</v>
      </c>
    </row>
    <row r="4" spans="1:11" s="41" customFormat="1" ht="17.25" customHeight="1">
      <c r="A4" s="23" t="s">
        <v>92</v>
      </c>
      <c r="B4" s="428">
        <v>1.5148500000000001E-2</v>
      </c>
      <c r="C4" s="428">
        <v>89941.32261849998</v>
      </c>
      <c r="D4" s="428">
        <v>8329.7666472499986</v>
      </c>
      <c r="E4" s="428">
        <v>8.8354097499999984</v>
      </c>
      <c r="F4" s="428">
        <v>0.25720999999999999</v>
      </c>
      <c r="G4" s="25">
        <v>57.489962249999991</v>
      </c>
      <c r="H4" s="25">
        <v>54.151687500000008</v>
      </c>
      <c r="I4" s="25">
        <v>2.8574487499999996</v>
      </c>
      <c r="J4" s="25">
        <v>0</v>
      </c>
      <c r="K4" s="25">
        <v>0</v>
      </c>
    </row>
    <row r="5" spans="1:11" s="41" customFormat="1" ht="17.25" customHeight="1">
      <c r="A5" s="23" t="s">
        <v>93</v>
      </c>
      <c r="B5" s="428">
        <v>44.135638749999998</v>
      </c>
      <c r="C5" s="429">
        <v>80151.358028000031</v>
      </c>
      <c r="D5" s="429">
        <v>9980.0117817500013</v>
      </c>
      <c r="E5" s="430">
        <v>90.023634250000001</v>
      </c>
      <c r="F5" s="430">
        <v>0</v>
      </c>
      <c r="G5" s="54">
        <v>0</v>
      </c>
      <c r="H5" s="54">
        <v>4.5203384999999994</v>
      </c>
      <c r="I5" s="25">
        <v>5.1651749999999996E-2</v>
      </c>
      <c r="J5" s="25">
        <v>5.1651749999999996E-2</v>
      </c>
      <c r="K5" s="25">
        <v>5.1651749999999996E-2</v>
      </c>
    </row>
    <row r="6" spans="1:11" s="34" customFormat="1" ht="17.25" customHeight="1">
      <c r="A6" s="19" t="s">
        <v>94</v>
      </c>
      <c r="B6" s="425">
        <v>0</v>
      </c>
      <c r="C6" s="431">
        <v>9153.1826637500035</v>
      </c>
      <c r="D6" s="431">
        <v>471.98435624999985</v>
      </c>
      <c r="E6" s="432">
        <v>0</v>
      </c>
      <c r="F6" s="432">
        <v>0</v>
      </c>
      <c r="G6" s="426">
        <v>0</v>
      </c>
      <c r="H6" s="21">
        <v>4.5203384999999994</v>
      </c>
      <c r="I6" s="21">
        <v>5.1651749999999996E-2</v>
      </c>
      <c r="J6" s="21">
        <v>0</v>
      </c>
      <c r="K6" s="21">
        <v>0</v>
      </c>
    </row>
    <row r="7" spans="1:11" s="34" customFormat="1" ht="17.25" customHeight="1">
      <c r="A7" s="19" t="s">
        <v>95</v>
      </c>
      <c r="B7" s="425">
        <v>1.6655445</v>
      </c>
      <c r="C7" s="431">
        <v>9830.8031359999986</v>
      </c>
      <c r="D7" s="431">
        <v>2761.3393942500011</v>
      </c>
      <c r="E7" s="432">
        <v>11.868106749999999</v>
      </c>
      <c r="F7" s="432">
        <v>0</v>
      </c>
      <c r="G7" s="426">
        <v>0</v>
      </c>
      <c r="H7" s="21">
        <v>0.46861574999999983</v>
      </c>
      <c r="I7" s="21">
        <v>0</v>
      </c>
      <c r="J7" s="21">
        <v>0</v>
      </c>
      <c r="K7" s="21">
        <v>0</v>
      </c>
    </row>
    <row r="8" spans="1:11" s="34" customFormat="1" ht="17.25" customHeight="1">
      <c r="A8" s="19" t="s">
        <v>96</v>
      </c>
      <c r="B8" s="425">
        <v>10.098201999999999</v>
      </c>
      <c r="C8" s="431">
        <v>13722.677272750007</v>
      </c>
      <c r="D8" s="431">
        <v>660.98703550000005</v>
      </c>
      <c r="E8" s="432">
        <v>69.230492499999997</v>
      </c>
      <c r="F8" s="432">
        <v>0</v>
      </c>
      <c r="G8" s="426">
        <v>0</v>
      </c>
      <c r="H8" s="21">
        <v>1.8033582499999996</v>
      </c>
      <c r="I8" s="21">
        <v>3.6676250000000001E-2</v>
      </c>
      <c r="J8" s="21">
        <v>0</v>
      </c>
      <c r="K8" s="21">
        <v>0</v>
      </c>
    </row>
    <row r="9" spans="1:11" s="34" customFormat="1" ht="17.25" customHeight="1">
      <c r="A9" s="19" t="s">
        <v>97</v>
      </c>
      <c r="B9" s="427">
        <v>0</v>
      </c>
      <c r="C9" s="433">
        <v>6090.5751600000085</v>
      </c>
      <c r="D9" s="433">
        <v>299.96866200000005</v>
      </c>
      <c r="E9" s="434">
        <v>0</v>
      </c>
      <c r="F9" s="434">
        <v>0</v>
      </c>
      <c r="G9" s="426">
        <v>0</v>
      </c>
      <c r="H9" s="21">
        <v>1.5705927499999999</v>
      </c>
      <c r="I9" s="21">
        <v>1.4975499999999999E-2</v>
      </c>
      <c r="J9" s="21">
        <v>0</v>
      </c>
      <c r="K9" s="21">
        <v>0</v>
      </c>
    </row>
    <row r="10" spans="1:11" s="34" customFormat="1" ht="17.25" customHeight="1">
      <c r="A10" s="19" t="s">
        <v>98</v>
      </c>
      <c r="B10" s="427">
        <v>5.7254800000000001</v>
      </c>
      <c r="C10" s="433">
        <v>5064.8725197500071</v>
      </c>
      <c r="D10" s="433">
        <v>323.01295124999996</v>
      </c>
      <c r="E10" s="434">
        <v>0.85237375000000015</v>
      </c>
      <c r="F10" s="434">
        <v>0</v>
      </c>
      <c r="G10" s="426">
        <v>0</v>
      </c>
      <c r="H10" s="21">
        <v>0.60231674999999996</v>
      </c>
      <c r="I10" s="21">
        <v>0</v>
      </c>
      <c r="J10" s="21">
        <v>0</v>
      </c>
      <c r="K10" s="21">
        <v>0</v>
      </c>
    </row>
    <row r="11" spans="1:11" s="34" customFormat="1" ht="17.25" customHeight="1">
      <c r="A11" s="170" t="s">
        <v>99</v>
      </c>
      <c r="B11" s="427">
        <v>0</v>
      </c>
      <c r="C11" s="433">
        <v>4046.961533499998</v>
      </c>
      <c r="D11" s="433">
        <v>571.4341232500002</v>
      </c>
      <c r="E11" s="434">
        <v>0</v>
      </c>
      <c r="F11" s="434">
        <v>0</v>
      </c>
      <c r="G11" s="426">
        <v>0</v>
      </c>
      <c r="H11" s="104">
        <v>7.5454999999999994E-2</v>
      </c>
      <c r="I11" s="104">
        <v>0</v>
      </c>
      <c r="J11" s="104">
        <v>0</v>
      </c>
      <c r="K11" s="104">
        <v>0</v>
      </c>
    </row>
    <row r="12" spans="1:11" s="34" customFormat="1" ht="17.25" customHeight="1">
      <c r="A12" s="108" t="s">
        <v>765</v>
      </c>
      <c r="B12" s="427">
        <v>0</v>
      </c>
      <c r="C12" s="433">
        <v>3908.1075635000002</v>
      </c>
      <c r="D12" s="433">
        <v>524.06120250000015</v>
      </c>
      <c r="E12" s="434">
        <v>0</v>
      </c>
      <c r="F12" s="434">
        <v>0</v>
      </c>
      <c r="G12" s="426">
        <v>0</v>
      </c>
      <c r="H12" s="51">
        <v>0</v>
      </c>
      <c r="I12" s="51">
        <v>0</v>
      </c>
      <c r="J12" s="51">
        <v>0</v>
      </c>
      <c r="K12" s="51">
        <v>0</v>
      </c>
    </row>
    <row r="13" spans="1:11" s="34" customFormat="1" ht="17.25" customHeight="1">
      <c r="A13" s="108" t="s">
        <v>802</v>
      </c>
      <c r="B13" s="427">
        <v>0</v>
      </c>
      <c r="C13" s="433">
        <v>3798.2888432499981</v>
      </c>
      <c r="D13" s="433">
        <v>479.31618024999989</v>
      </c>
      <c r="E13" s="434">
        <v>0</v>
      </c>
      <c r="F13" s="434">
        <v>0</v>
      </c>
      <c r="G13" s="426">
        <v>0</v>
      </c>
      <c r="H13" s="51">
        <v>0</v>
      </c>
      <c r="I13" s="51">
        <v>0</v>
      </c>
      <c r="J13" s="51">
        <v>0</v>
      </c>
      <c r="K13" s="51">
        <v>0</v>
      </c>
    </row>
    <row r="14" spans="1:11" s="34" customFormat="1" ht="17.25" customHeight="1">
      <c r="A14" s="108" t="s">
        <v>901</v>
      </c>
      <c r="B14" s="427">
        <v>1.2828395000000001</v>
      </c>
      <c r="C14" s="433">
        <v>8621.5965227499983</v>
      </c>
      <c r="D14" s="433">
        <v>1432.9466774999992</v>
      </c>
      <c r="E14" s="434">
        <v>0</v>
      </c>
      <c r="F14" s="434">
        <v>0</v>
      </c>
      <c r="G14" s="426">
        <v>0</v>
      </c>
      <c r="H14" s="435">
        <v>0</v>
      </c>
      <c r="I14" s="435">
        <v>0</v>
      </c>
      <c r="J14" s="435">
        <v>0</v>
      </c>
      <c r="K14" s="435">
        <v>0</v>
      </c>
    </row>
    <row r="15" spans="1:11" s="34" customFormat="1" ht="17.25" customHeight="1">
      <c r="A15" s="108" t="s">
        <v>915</v>
      </c>
      <c r="B15" s="427">
        <v>0</v>
      </c>
      <c r="C15" s="433">
        <v>4078.9143582500033</v>
      </c>
      <c r="D15" s="433">
        <v>326.67177649999996</v>
      </c>
      <c r="E15" s="434">
        <v>0</v>
      </c>
      <c r="F15" s="434">
        <v>0</v>
      </c>
      <c r="G15" s="426">
        <v>0</v>
      </c>
      <c r="H15" s="435">
        <v>0</v>
      </c>
      <c r="I15" s="435">
        <v>0</v>
      </c>
      <c r="J15" s="435">
        <v>0</v>
      </c>
      <c r="K15" s="435">
        <v>0</v>
      </c>
    </row>
    <row r="16" spans="1:11" s="34" customFormat="1" ht="17.25" customHeight="1">
      <c r="A16" s="108" t="s">
        <v>1134</v>
      </c>
      <c r="B16" s="427">
        <v>0</v>
      </c>
      <c r="C16" s="433">
        <v>0</v>
      </c>
      <c r="D16" s="433">
        <v>3749.8356840000001</v>
      </c>
      <c r="E16" s="434">
        <v>1044.134965</v>
      </c>
      <c r="F16" s="434">
        <v>0.37842500000000001</v>
      </c>
      <c r="G16" s="426">
        <v>0</v>
      </c>
      <c r="H16" s="426">
        <v>0</v>
      </c>
      <c r="I16" s="426">
        <v>0</v>
      </c>
      <c r="J16" s="426">
        <v>0</v>
      </c>
      <c r="K16" s="426">
        <v>0</v>
      </c>
    </row>
    <row r="17" spans="1:11" s="34" customFormat="1" ht="17.25" customHeight="1">
      <c r="A17" s="108" t="s">
        <v>1195</v>
      </c>
      <c r="B17" s="427">
        <v>25.363572749999999</v>
      </c>
      <c r="C17" s="433">
        <v>8085.5427710000104</v>
      </c>
      <c r="D17" s="433">
        <v>1084.15445725</v>
      </c>
      <c r="E17" s="434">
        <v>7.6942362500000003</v>
      </c>
      <c r="F17" s="434">
        <v>0.37842500000000001</v>
      </c>
      <c r="G17" s="426">
        <v>0</v>
      </c>
      <c r="H17" s="426">
        <v>0</v>
      </c>
      <c r="I17" s="426">
        <v>0</v>
      </c>
      <c r="J17" s="426">
        <v>0</v>
      </c>
      <c r="K17" s="426">
        <v>0</v>
      </c>
    </row>
    <row r="18" spans="1:11" s="34" customFormat="1" ht="15" customHeight="1">
      <c r="A18" s="1119" t="s">
        <v>1196</v>
      </c>
      <c r="B18" s="1119"/>
      <c r="C18" s="1119"/>
      <c r="D18" s="1119"/>
      <c r="E18" s="1119"/>
      <c r="F18" s="1119"/>
      <c r="G18" s="1119"/>
      <c r="H18" s="1119"/>
      <c r="I18" s="1119"/>
      <c r="J18" s="1119"/>
      <c r="K18" s="1119"/>
    </row>
    <row r="19" spans="1:11" s="34" customFormat="1" ht="13.5" customHeight="1">
      <c r="A19" s="1119" t="s">
        <v>176</v>
      </c>
      <c r="B19" s="1119"/>
      <c r="C19" s="1119"/>
      <c r="D19" s="1119"/>
      <c r="E19" s="1119"/>
      <c r="F19" s="1119"/>
      <c r="G19" s="1119"/>
      <c r="H19" s="1119"/>
      <c r="I19" s="1119"/>
      <c r="J19" s="1119"/>
      <c r="K19" s="1119"/>
    </row>
    <row r="20" spans="1:11" s="34" customFormat="1" ht="27.6" customHeight="1">
      <c r="B20" s="249"/>
      <c r="C20" s="249"/>
      <c r="D20" s="249"/>
      <c r="E20" s="249"/>
      <c r="F20" s="249"/>
    </row>
    <row r="21" spans="1:11">
      <c r="B21" s="82"/>
      <c r="C21" s="82"/>
      <c r="D21" s="82"/>
      <c r="E21" s="82"/>
      <c r="F21" s="82"/>
      <c r="G21" s="82"/>
      <c r="H21" s="82"/>
      <c r="I21" s="82"/>
      <c r="J21" s="82"/>
      <c r="K21" s="82"/>
    </row>
    <row r="22" spans="1:11">
      <c r="C22" s="55"/>
      <c r="D22" s="55"/>
      <c r="E22" s="55"/>
      <c r="F22" s="55"/>
      <c r="G22" s="55"/>
      <c r="H22" s="55"/>
      <c r="I22" s="55"/>
      <c r="J22" s="55"/>
      <c r="K22" s="55"/>
    </row>
  </sheetData>
  <mergeCells count="6">
    <mergeCell ref="A19:K19"/>
    <mergeCell ref="A1:K1"/>
    <mergeCell ref="A2:A3"/>
    <mergeCell ref="A18:K18"/>
    <mergeCell ref="G2:K2"/>
    <mergeCell ref="B2:F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Normal="100" workbookViewId="0">
      <selection activeCell="L12" sqref="L12"/>
    </sheetView>
  </sheetViews>
  <sheetFormatPr defaultColWidth="9.140625" defaultRowHeight="15"/>
  <cols>
    <col min="1" max="1" width="12.140625" style="16" bestFit="1" customWidth="1"/>
    <col min="2" max="2" width="13.42578125" style="16" customWidth="1"/>
    <col min="3" max="3" width="15.5703125" style="16" customWidth="1"/>
    <col min="4" max="4" width="13" style="16" bestFit="1" customWidth="1"/>
    <col min="5" max="5" width="10.140625" style="16" bestFit="1" customWidth="1"/>
    <col min="6" max="6" width="12.5703125" style="16" bestFit="1" customWidth="1"/>
    <col min="7" max="7" width="10.140625" style="16" bestFit="1" customWidth="1"/>
    <col min="8" max="8" width="12.5703125" style="16" bestFit="1" customWidth="1"/>
    <col min="9" max="9" width="8.42578125" style="16" bestFit="1" customWidth="1"/>
    <col min="10" max="10" width="14.140625" style="16" bestFit="1" customWidth="1"/>
    <col min="11" max="13" width="12.140625" style="16" bestFit="1" customWidth="1"/>
    <col min="14" max="14" width="11.5703125" style="16" bestFit="1" customWidth="1"/>
    <col min="15" max="15" width="6.140625" style="16" bestFit="1" customWidth="1"/>
    <col min="16" max="16384" width="9.140625" style="16"/>
  </cols>
  <sheetData>
    <row r="1" spans="1:14" ht="15.75" customHeight="1">
      <c r="A1" s="1015" t="s">
        <v>31</v>
      </c>
      <c r="B1" s="1015"/>
      <c r="C1" s="1015"/>
      <c r="D1" s="1015"/>
      <c r="E1" s="1015"/>
      <c r="F1" s="1015"/>
      <c r="G1" s="1015"/>
      <c r="H1" s="1015"/>
      <c r="I1" s="1015"/>
      <c r="J1" s="1015"/>
      <c r="K1" s="1015"/>
      <c r="L1" s="1015"/>
      <c r="M1" s="1015"/>
      <c r="N1" s="1015"/>
    </row>
    <row r="2" spans="1:14" s="34" customFormat="1" ht="19.5" customHeight="1">
      <c r="A2" s="1047" t="s">
        <v>109</v>
      </c>
      <c r="B2" s="1047" t="s">
        <v>156</v>
      </c>
      <c r="C2" s="1093" t="s">
        <v>133</v>
      </c>
      <c r="D2" s="1100"/>
      <c r="E2" s="1100"/>
      <c r="F2" s="1094"/>
      <c r="G2" s="1093" t="s">
        <v>134</v>
      </c>
      <c r="H2" s="1100"/>
      <c r="I2" s="1100"/>
      <c r="J2" s="1094"/>
      <c r="K2" s="1093" t="s">
        <v>135</v>
      </c>
      <c r="L2" s="1100"/>
      <c r="M2" s="1100"/>
      <c r="N2" s="1094"/>
    </row>
    <row r="3" spans="1:14" s="34" customFormat="1" ht="36" customHeight="1">
      <c r="A3" s="1155"/>
      <c r="B3" s="1155"/>
      <c r="C3" s="1093" t="s">
        <v>339</v>
      </c>
      <c r="D3" s="1094"/>
      <c r="E3" s="1045" t="s">
        <v>340</v>
      </c>
      <c r="F3" s="1046"/>
      <c r="G3" s="1093" t="s">
        <v>339</v>
      </c>
      <c r="H3" s="1094"/>
      <c r="I3" s="1045" t="s">
        <v>340</v>
      </c>
      <c r="J3" s="1046"/>
      <c r="K3" s="1093" t="s">
        <v>341</v>
      </c>
      <c r="L3" s="1094"/>
      <c r="M3" s="1093" t="s">
        <v>342</v>
      </c>
      <c r="N3" s="1094"/>
    </row>
    <row r="4" spans="1:14" s="34" customFormat="1" ht="39" customHeight="1">
      <c r="A4" s="1048"/>
      <c r="B4" s="1048"/>
      <c r="C4" s="18" t="s">
        <v>318</v>
      </c>
      <c r="D4" s="68" t="s">
        <v>523</v>
      </c>
      <c r="E4" s="18" t="s">
        <v>318</v>
      </c>
      <c r="F4" s="68" t="s">
        <v>512</v>
      </c>
      <c r="G4" s="18" t="s">
        <v>318</v>
      </c>
      <c r="H4" s="68" t="s">
        <v>523</v>
      </c>
      <c r="I4" s="18" t="s">
        <v>318</v>
      </c>
      <c r="J4" s="68" t="s">
        <v>512</v>
      </c>
      <c r="K4" s="18" t="s">
        <v>318</v>
      </c>
      <c r="L4" s="68" t="s">
        <v>523</v>
      </c>
      <c r="M4" s="18" t="s">
        <v>318</v>
      </c>
      <c r="N4" s="68" t="s">
        <v>512</v>
      </c>
    </row>
    <row r="5" spans="1:14" s="41" customFormat="1" ht="27" customHeight="1">
      <c r="A5" s="101" t="s">
        <v>92</v>
      </c>
      <c r="B5" s="276">
        <v>245</v>
      </c>
      <c r="C5" s="277">
        <v>2094000</v>
      </c>
      <c r="D5" s="278">
        <v>42233.659599999999</v>
      </c>
      <c r="E5" s="278">
        <v>7472</v>
      </c>
      <c r="F5" s="278">
        <v>149.12708264</v>
      </c>
      <c r="G5" s="277">
        <v>4800806</v>
      </c>
      <c r="H5" s="278">
        <v>97390.502330000003</v>
      </c>
      <c r="I5" s="278">
        <v>32188</v>
      </c>
      <c r="J5" s="278">
        <v>649.18060000000003</v>
      </c>
      <c r="K5" s="278">
        <v>0</v>
      </c>
      <c r="L5" s="278">
        <v>0</v>
      </c>
      <c r="M5" s="278">
        <v>0</v>
      </c>
      <c r="N5" s="278">
        <v>0</v>
      </c>
    </row>
    <row r="6" spans="1:14" s="41" customFormat="1" ht="27" customHeight="1">
      <c r="A6" s="101" t="s">
        <v>93</v>
      </c>
      <c r="B6" s="275">
        <f>SUM(B7:B18)</f>
        <v>242</v>
      </c>
      <c r="C6" s="277">
        <f t="shared" ref="C6:D6" si="0">SUM(C7:C18)</f>
        <v>2239077</v>
      </c>
      <c r="D6" s="278">
        <f t="shared" si="0"/>
        <v>43165.211399999993</v>
      </c>
      <c r="E6" s="290">
        <v>12601</v>
      </c>
      <c r="F6" s="290">
        <v>381.96195044000001</v>
      </c>
      <c r="G6" s="277">
        <v>1353692</v>
      </c>
      <c r="H6" s="278">
        <v>26357.08</v>
      </c>
      <c r="I6" s="278">
        <v>76547</v>
      </c>
      <c r="J6" s="278">
        <v>1434.0420999999999</v>
      </c>
      <c r="K6" s="278">
        <v>0</v>
      </c>
      <c r="L6" s="278">
        <v>0</v>
      </c>
      <c r="M6" s="278">
        <v>0</v>
      </c>
      <c r="N6" s="278">
        <v>0</v>
      </c>
    </row>
    <row r="7" spans="1:14" s="34" customFormat="1" ht="27" customHeight="1">
      <c r="A7" s="102" t="s">
        <v>94</v>
      </c>
      <c r="B7" s="280">
        <v>17</v>
      </c>
      <c r="C7" s="281">
        <v>7751</v>
      </c>
      <c r="D7" s="281">
        <v>155.46360000000001</v>
      </c>
      <c r="E7" s="281">
        <v>100</v>
      </c>
      <c r="F7" s="281">
        <v>1.9933529999999999</v>
      </c>
      <c r="G7" s="282">
        <v>120931</v>
      </c>
      <c r="H7" s="281">
        <v>2364.85</v>
      </c>
      <c r="I7" s="281">
        <v>27378</v>
      </c>
      <c r="J7" s="281">
        <v>561.4</v>
      </c>
      <c r="K7" s="281">
        <v>0</v>
      </c>
      <c r="L7" s="281">
        <v>0</v>
      </c>
      <c r="M7" s="281">
        <v>0</v>
      </c>
      <c r="N7" s="281">
        <v>0</v>
      </c>
    </row>
    <row r="8" spans="1:14" s="34" customFormat="1" ht="27" customHeight="1">
      <c r="A8" s="102" t="s">
        <v>95</v>
      </c>
      <c r="B8" s="280">
        <v>19</v>
      </c>
      <c r="C8" s="282">
        <v>115345</v>
      </c>
      <c r="D8" s="281">
        <v>2276.2071999999998</v>
      </c>
      <c r="E8" s="281">
        <v>5800</v>
      </c>
      <c r="F8" s="281">
        <v>116.46410400000001</v>
      </c>
      <c r="G8" s="282">
        <v>141400</v>
      </c>
      <c r="H8" s="281">
        <v>2810.9</v>
      </c>
      <c r="I8" s="281">
        <v>40882</v>
      </c>
      <c r="J8" s="281">
        <v>807.64</v>
      </c>
      <c r="K8" s="281">
        <v>0</v>
      </c>
      <c r="L8" s="281">
        <v>0</v>
      </c>
      <c r="M8" s="281">
        <v>0</v>
      </c>
      <c r="N8" s="281">
        <v>0</v>
      </c>
    </row>
    <row r="9" spans="1:14" s="34" customFormat="1" ht="27" customHeight="1">
      <c r="A9" s="102" t="s">
        <v>96</v>
      </c>
      <c r="B9" s="280">
        <v>22</v>
      </c>
      <c r="C9" s="282">
        <v>159010</v>
      </c>
      <c r="D9" s="281">
        <v>3124.1062999999999</v>
      </c>
      <c r="E9" s="281">
        <v>10395</v>
      </c>
      <c r="F9" s="281">
        <v>206.10514910000001</v>
      </c>
      <c r="G9" s="281">
        <v>99249</v>
      </c>
      <c r="H9" s="281">
        <v>1965.78</v>
      </c>
      <c r="I9" s="281">
        <v>14935</v>
      </c>
      <c r="J9" s="281">
        <v>292.9796</v>
      </c>
      <c r="K9" s="281">
        <v>0</v>
      </c>
      <c r="L9" s="281">
        <v>0</v>
      </c>
      <c r="M9" s="281">
        <v>0</v>
      </c>
      <c r="N9" s="281">
        <v>0</v>
      </c>
    </row>
    <row r="10" spans="1:14" s="34" customFormat="1" ht="27" customHeight="1">
      <c r="A10" s="102" t="s">
        <v>97</v>
      </c>
      <c r="B10" s="280">
        <v>21</v>
      </c>
      <c r="C10" s="281">
        <v>117050</v>
      </c>
      <c r="D10" s="281">
        <v>2288.6363999999999</v>
      </c>
      <c r="E10" s="283">
        <v>1210</v>
      </c>
      <c r="F10" s="280">
        <v>0</v>
      </c>
      <c r="G10" s="281">
        <v>88015</v>
      </c>
      <c r="H10" s="281">
        <v>1717.36</v>
      </c>
      <c r="I10" s="281">
        <v>21934</v>
      </c>
      <c r="J10" s="281">
        <v>424.07769999999999</v>
      </c>
      <c r="K10" s="281">
        <v>0</v>
      </c>
      <c r="L10" s="281">
        <v>0</v>
      </c>
      <c r="M10" s="281">
        <v>0</v>
      </c>
      <c r="N10" s="281">
        <v>0</v>
      </c>
    </row>
    <row r="11" spans="1:14" s="34" customFormat="1" ht="27" customHeight="1">
      <c r="A11" s="102" t="s">
        <v>98</v>
      </c>
      <c r="B11" s="280">
        <v>20</v>
      </c>
      <c r="C11" s="282">
        <v>195997</v>
      </c>
      <c r="D11" s="281">
        <v>3832.8616999999999</v>
      </c>
      <c r="E11" s="281">
        <v>7500</v>
      </c>
      <c r="F11" s="281">
        <v>145.24876599999999</v>
      </c>
      <c r="G11" s="281">
        <v>80284</v>
      </c>
      <c r="H11" s="281">
        <v>1569.18</v>
      </c>
      <c r="I11" s="281">
        <v>36752</v>
      </c>
      <c r="J11" s="281">
        <v>716.93910000000005</v>
      </c>
      <c r="K11" s="281">
        <v>0</v>
      </c>
      <c r="L11" s="281">
        <v>0</v>
      </c>
      <c r="M11" s="281">
        <v>0</v>
      </c>
      <c r="N11" s="281">
        <v>0</v>
      </c>
    </row>
    <row r="12" spans="1:14" s="34" customFormat="1" ht="27" customHeight="1">
      <c r="A12" s="236" t="s">
        <v>99</v>
      </c>
      <c r="B12" s="284">
        <v>21</v>
      </c>
      <c r="C12" s="285">
        <v>216545</v>
      </c>
      <c r="D12" s="286">
        <v>4252.3064000000004</v>
      </c>
      <c r="E12" s="286">
        <v>5105</v>
      </c>
      <c r="F12" s="286">
        <v>99.983411000000004</v>
      </c>
      <c r="G12" s="286">
        <v>99389</v>
      </c>
      <c r="H12" s="286">
        <v>1971.14</v>
      </c>
      <c r="I12" s="286">
        <v>36371</v>
      </c>
      <c r="J12" s="286">
        <v>717.78470000000004</v>
      </c>
      <c r="K12" s="286">
        <v>0</v>
      </c>
      <c r="L12" s="286">
        <v>0</v>
      </c>
      <c r="M12" s="286">
        <v>0</v>
      </c>
      <c r="N12" s="286">
        <v>0</v>
      </c>
    </row>
    <row r="13" spans="1:14" s="34" customFormat="1" ht="27" customHeight="1">
      <c r="A13" s="239" t="s">
        <v>765</v>
      </c>
      <c r="B13" s="287">
        <v>19</v>
      </c>
      <c r="C13" s="288">
        <v>169115</v>
      </c>
      <c r="D13" s="289">
        <v>3297.4011</v>
      </c>
      <c r="E13" s="289">
        <v>4655</v>
      </c>
      <c r="F13" s="289">
        <v>89.638650499999997</v>
      </c>
      <c r="G13" s="289">
        <v>115936</v>
      </c>
      <c r="H13" s="289">
        <v>2279.94</v>
      </c>
      <c r="I13" s="289">
        <v>32189</v>
      </c>
      <c r="J13" s="289">
        <v>629.03319999999997</v>
      </c>
      <c r="K13" s="289">
        <v>0</v>
      </c>
      <c r="L13" s="289">
        <v>0</v>
      </c>
      <c r="M13" s="289">
        <v>0</v>
      </c>
      <c r="N13" s="289">
        <v>0</v>
      </c>
    </row>
    <row r="14" spans="1:14" s="34" customFormat="1" ht="27" customHeight="1">
      <c r="A14" s="274">
        <v>44504</v>
      </c>
      <c r="B14" s="279">
        <v>20</v>
      </c>
      <c r="C14" s="279">
        <v>117393</v>
      </c>
      <c r="D14" s="279">
        <v>2277.2022000000002</v>
      </c>
      <c r="E14" s="279">
        <v>4580</v>
      </c>
      <c r="F14" s="279">
        <v>88.687719000000001</v>
      </c>
      <c r="G14" s="289">
        <v>81760</v>
      </c>
      <c r="H14" s="289">
        <v>1602.87</v>
      </c>
      <c r="I14" s="289">
        <v>36263</v>
      </c>
      <c r="J14" s="289">
        <v>712.15459999999996</v>
      </c>
      <c r="K14" s="289">
        <v>0</v>
      </c>
      <c r="L14" s="289">
        <v>0</v>
      </c>
      <c r="M14" s="289">
        <v>0</v>
      </c>
      <c r="N14" s="289">
        <v>0</v>
      </c>
    </row>
    <row r="15" spans="1:14" s="34" customFormat="1" ht="27" customHeight="1">
      <c r="A15" s="274">
        <v>44531</v>
      </c>
      <c r="B15" s="279">
        <v>23</v>
      </c>
      <c r="C15" s="279">
        <v>104792</v>
      </c>
      <c r="D15" s="279">
        <v>2030.9079999999999</v>
      </c>
      <c r="E15" s="279">
        <v>380</v>
      </c>
      <c r="F15" s="279">
        <v>7.2990400000000015</v>
      </c>
      <c r="G15" s="289">
        <v>89756</v>
      </c>
      <c r="H15" s="289">
        <v>1757.03</v>
      </c>
      <c r="I15" s="289">
        <v>40392</v>
      </c>
      <c r="J15" s="289">
        <v>776.44169999999997</v>
      </c>
      <c r="K15" s="289">
        <v>0</v>
      </c>
      <c r="L15" s="289">
        <v>0</v>
      </c>
      <c r="M15" s="289">
        <v>0</v>
      </c>
      <c r="N15" s="289">
        <v>0</v>
      </c>
    </row>
    <row r="16" spans="1:14" s="34" customFormat="1" ht="27" customHeight="1">
      <c r="A16" s="274">
        <v>44565</v>
      </c>
      <c r="B16" s="279">
        <v>20</v>
      </c>
      <c r="C16" s="279">
        <v>199530</v>
      </c>
      <c r="D16" s="279">
        <v>3825.8129999999992</v>
      </c>
      <c r="E16" s="279">
        <v>4180</v>
      </c>
      <c r="F16" s="279">
        <v>183.25</v>
      </c>
      <c r="G16" s="289">
        <v>104089</v>
      </c>
      <c r="H16" s="289">
        <v>1994.74</v>
      </c>
      <c r="I16" s="289">
        <v>39756</v>
      </c>
      <c r="J16" s="289">
        <v>751.68629999999996</v>
      </c>
      <c r="K16" s="289">
        <v>0</v>
      </c>
      <c r="L16" s="289">
        <v>0</v>
      </c>
      <c r="M16" s="289">
        <v>0</v>
      </c>
      <c r="N16" s="289">
        <v>0</v>
      </c>
    </row>
    <row r="17" spans="1:14" s="34" customFormat="1" ht="27" customHeight="1">
      <c r="A17" s="274">
        <v>44593</v>
      </c>
      <c r="B17" s="279">
        <v>19</v>
      </c>
      <c r="C17" s="279">
        <v>268580</v>
      </c>
      <c r="D17" s="279">
        <v>5088.8701999999994</v>
      </c>
      <c r="E17" s="279">
        <v>20780</v>
      </c>
      <c r="F17" s="279">
        <v>395.58973079999998</v>
      </c>
      <c r="G17" s="289">
        <v>196888</v>
      </c>
      <c r="H17" s="289">
        <v>3742.71</v>
      </c>
      <c r="I17" s="289">
        <v>54090</v>
      </c>
      <c r="J17" s="289">
        <v>1019.1151</v>
      </c>
      <c r="K17" s="289">
        <v>0</v>
      </c>
      <c r="L17" s="289">
        <v>0</v>
      </c>
      <c r="M17" s="289">
        <v>0</v>
      </c>
      <c r="N17" s="289">
        <v>0</v>
      </c>
    </row>
    <row r="18" spans="1:14" s="34" customFormat="1" ht="27" customHeight="1">
      <c r="A18" s="274">
        <v>44621</v>
      </c>
      <c r="B18" s="279">
        <v>21</v>
      </c>
      <c r="C18" s="279">
        <v>567969</v>
      </c>
      <c r="D18" s="279">
        <v>10715.435299999999</v>
      </c>
      <c r="E18" s="279">
        <v>12601</v>
      </c>
      <c r="F18" s="279">
        <v>381.96195044000001</v>
      </c>
      <c r="G18" s="289">
        <v>135995</v>
      </c>
      <c r="H18" s="289">
        <v>2580.58</v>
      </c>
      <c r="I18" s="289">
        <v>76547</v>
      </c>
      <c r="J18" s="289">
        <v>1434.0420999999999</v>
      </c>
      <c r="K18" s="289">
        <v>0</v>
      </c>
      <c r="L18" s="289">
        <v>0</v>
      </c>
      <c r="M18" s="289">
        <v>0</v>
      </c>
      <c r="N18" s="289">
        <v>0</v>
      </c>
    </row>
    <row r="19" spans="1:14" s="34" customFormat="1" ht="19.5" customHeight="1">
      <c r="A19" s="1119" t="s">
        <v>1196</v>
      </c>
      <c r="B19" s="1119"/>
      <c r="C19" s="1119"/>
      <c r="D19" s="1119"/>
      <c r="E19" s="1119"/>
      <c r="F19" s="1119"/>
      <c r="G19" s="1119"/>
      <c r="H19" s="1119"/>
      <c r="I19" s="1119"/>
      <c r="J19" s="1119"/>
      <c r="K19" s="1119"/>
      <c r="L19" s="1119"/>
      <c r="M19" s="1119"/>
      <c r="N19" s="1119"/>
    </row>
    <row r="20" spans="1:14" s="34" customFormat="1" ht="18" customHeight="1">
      <c r="A20" s="1119" t="s">
        <v>343</v>
      </c>
      <c r="B20" s="1119"/>
      <c r="C20" s="1119"/>
      <c r="D20" s="1119"/>
      <c r="E20" s="1119"/>
      <c r="F20" s="1119"/>
      <c r="G20" s="1119"/>
      <c r="H20" s="1119"/>
      <c r="I20" s="1119"/>
      <c r="J20" s="1119"/>
      <c r="K20" s="1119"/>
      <c r="L20" s="1119"/>
      <c r="M20" s="1119"/>
      <c r="N20" s="1119"/>
    </row>
    <row r="21" spans="1:14" s="34" customFormat="1" ht="27.6" customHeight="1"/>
    <row r="22" spans="1:14">
      <c r="B22" s="82"/>
      <c r="C22" s="82"/>
      <c r="D22" s="82"/>
      <c r="E22" s="82"/>
      <c r="F22" s="82"/>
      <c r="G22" s="82"/>
      <c r="H22" s="82"/>
      <c r="I22" s="82"/>
      <c r="J22" s="82"/>
      <c r="K22" s="82"/>
      <c r="L22" s="82"/>
      <c r="M22" s="82"/>
      <c r="N22" s="82"/>
    </row>
    <row r="23" spans="1:14">
      <c r="B23" s="82"/>
      <c r="C23" s="82"/>
      <c r="D23" s="562"/>
      <c r="E23" s="82"/>
      <c r="F23" s="82"/>
      <c r="G23" s="82"/>
      <c r="H23" s="82"/>
      <c r="I23" s="82"/>
    </row>
  </sheetData>
  <mergeCells count="14">
    <mergeCell ref="A19:N19"/>
    <mergeCell ref="A20:N20"/>
    <mergeCell ref="A1:N1"/>
    <mergeCell ref="A2:A4"/>
    <mergeCell ref="B2:B4"/>
    <mergeCell ref="C2:F2"/>
    <mergeCell ref="G2:J2"/>
    <mergeCell ref="K2:N2"/>
    <mergeCell ref="C3:D3"/>
    <mergeCell ref="E3:F3"/>
    <mergeCell ref="G3:H3"/>
    <mergeCell ref="I3:J3"/>
    <mergeCell ref="K3:L3"/>
    <mergeCell ref="M3:N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workbookViewId="0">
      <selection activeCell="F25" sqref="F25"/>
    </sheetView>
  </sheetViews>
  <sheetFormatPr defaultColWidth="9.140625" defaultRowHeight="15"/>
  <cols>
    <col min="1" max="1" width="14.5703125" style="16" bestFit="1" customWidth="1"/>
    <col min="2" max="2" width="16.5703125" style="16" bestFit="1" customWidth="1"/>
    <col min="3" max="6" width="12.140625" style="16" bestFit="1" customWidth="1"/>
    <col min="7" max="7" width="14.5703125" style="16" customWidth="1"/>
    <col min="8" max="8" width="22.140625" style="16" bestFit="1" customWidth="1"/>
    <col min="9" max="9" width="4.5703125" style="16" bestFit="1" customWidth="1"/>
    <col min="10" max="16384" width="9.140625" style="16"/>
  </cols>
  <sheetData>
    <row r="1" spans="1:9" ht="15" customHeight="1">
      <c r="A1" s="1095" t="s">
        <v>524</v>
      </c>
      <c r="B1" s="1095"/>
      <c r="C1" s="1095"/>
      <c r="D1" s="1095"/>
      <c r="E1" s="1095"/>
      <c r="F1" s="1095"/>
      <c r="G1" s="1095"/>
      <c r="H1" s="1095"/>
    </row>
    <row r="2" spans="1:9" s="34" customFormat="1" ht="18" customHeight="1">
      <c r="A2" s="1037" t="s">
        <v>109</v>
      </c>
      <c r="B2" s="1093" t="s">
        <v>133</v>
      </c>
      <c r="C2" s="1094"/>
      <c r="D2" s="1093" t="s">
        <v>134</v>
      </c>
      <c r="E2" s="1094"/>
      <c r="F2" s="1093" t="s">
        <v>135</v>
      </c>
      <c r="G2" s="1094"/>
    </row>
    <row r="3" spans="1:9" s="34" customFormat="1" ht="43.5" customHeight="1">
      <c r="A3" s="1039"/>
      <c r="B3" s="68" t="s">
        <v>295</v>
      </c>
      <c r="C3" s="18" t="s">
        <v>344</v>
      </c>
      <c r="D3" s="68" t="s">
        <v>295</v>
      </c>
      <c r="E3" s="18" t="s">
        <v>344</v>
      </c>
      <c r="F3" s="18" t="s">
        <v>345</v>
      </c>
      <c r="G3" s="18" t="s">
        <v>344</v>
      </c>
    </row>
    <row r="4" spans="1:9" s="41" customFormat="1" ht="18" customHeight="1">
      <c r="A4" s="23" t="s">
        <v>92</v>
      </c>
      <c r="B4" s="94">
        <v>357.91894000000002</v>
      </c>
      <c r="C4" s="94">
        <v>3.8186390000000001</v>
      </c>
      <c r="D4" s="94">
        <v>455.83519052000003</v>
      </c>
      <c r="E4" s="94">
        <v>5.1228772200000003</v>
      </c>
      <c r="F4" s="96">
        <v>0</v>
      </c>
      <c r="G4" s="96">
        <v>0</v>
      </c>
    </row>
    <row r="5" spans="1:9" s="41" customFormat="1" ht="18" customHeight="1">
      <c r="A5" s="23" t="s">
        <v>93</v>
      </c>
      <c r="B5" s="94">
        <v>119.78809800000002</v>
      </c>
      <c r="C5" s="94">
        <v>1.065957</v>
      </c>
      <c r="D5" s="94">
        <v>310.49821005000001</v>
      </c>
      <c r="E5" s="94">
        <v>8.8266648449999998</v>
      </c>
      <c r="F5" s="96"/>
      <c r="G5" s="96"/>
      <c r="H5" s="623"/>
      <c r="I5" s="623"/>
    </row>
    <row r="6" spans="1:9" s="34" customFormat="1" ht="18" customHeight="1">
      <c r="A6" s="19" t="s">
        <v>94</v>
      </c>
      <c r="B6" s="93">
        <v>16.650371</v>
      </c>
      <c r="C6" s="62">
        <v>8.3040000000000006E-3</v>
      </c>
      <c r="D6" s="93">
        <v>28.056342000000001</v>
      </c>
      <c r="E6" s="93">
        <v>0.49324346000000002</v>
      </c>
      <c r="F6" s="95">
        <v>0</v>
      </c>
      <c r="G6" s="95">
        <v>0</v>
      </c>
    </row>
    <row r="7" spans="1:9" s="34" customFormat="1" ht="18" customHeight="1">
      <c r="A7" s="19" t="s">
        <v>95</v>
      </c>
      <c r="B7" s="93">
        <v>14.037378</v>
      </c>
      <c r="C7" s="62">
        <v>0.17469000000000001</v>
      </c>
      <c r="D7" s="93">
        <v>15.789758000000001</v>
      </c>
      <c r="E7" s="93">
        <v>0.75578866</v>
      </c>
      <c r="F7" s="95">
        <v>0</v>
      </c>
      <c r="G7" s="95">
        <v>0</v>
      </c>
    </row>
    <row r="8" spans="1:9" s="34" customFormat="1" ht="18" customHeight="1">
      <c r="A8" s="19" t="s">
        <v>96</v>
      </c>
      <c r="B8" s="93">
        <v>16.799793999999999</v>
      </c>
      <c r="C8" s="62">
        <v>0.14837900000000001</v>
      </c>
      <c r="D8" s="93">
        <v>21.542532999999999</v>
      </c>
      <c r="E8" s="93">
        <v>0.29392758000000002</v>
      </c>
      <c r="F8" s="95">
        <v>0</v>
      </c>
      <c r="G8" s="95">
        <v>0</v>
      </c>
    </row>
    <row r="9" spans="1:9" s="34" customFormat="1" ht="18" customHeight="1">
      <c r="A9" s="19" t="s">
        <v>97</v>
      </c>
      <c r="B9" s="93">
        <v>7.5403460000000004</v>
      </c>
      <c r="C9" s="62">
        <v>6.7489999999999998E-3</v>
      </c>
      <c r="D9" s="93">
        <v>14.4290115</v>
      </c>
      <c r="E9" s="93">
        <v>0.16834869999999999</v>
      </c>
      <c r="F9" s="95">
        <v>0</v>
      </c>
      <c r="G9" s="95">
        <v>0</v>
      </c>
    </row>
    <row r="10" spans="1:9" s="34" customFormat="1" ht="18" customHeight="1">
      <c r="A10" s="19" t="s">
        <v>98</v>
      </c>
      <c r="B10" s="93">
        <v>7.5403460000000004</v>
      </c>
      <c r="C10" s="62">
        <v>6.7489999999999998E-3</v>
      </c>
      <c r="D10" s="93">
        <v>14.7334575</v>
      </c>
      <c r="E10" s="93">
        <v>8.0105700000000002E-2</v>
      </c>
      <c r="F10" s="95">
        <v>0</v>
      </c>
      <c r="G10" s="95">
        <v>0</v>
      </c>
    </row>
    <row r="11" spans="1:9" s="34" customFormat="1" ht="18" customHeight="1">
      <c r="A11" s="170" t="s">
        <v>99</v>
      </c>
      <c r="B11" s="228">
        <v>12.615404</v>
      </c>
      <c r="C11" s="204">
        <v>6.0096999999999998E-2</v>
      </c>
      <c r="D11" s="228">
        <v>22.878320500000001</v>
      </c>
      <c r="E11" s="228">
        <v>0.43320866000000002</v>
      </c>
      <c r="F11" s="234">
        <v>0</v>
      </c>
      <c r="G11" s="234">
        <v>0</v>
      </c>
    </row>
    <row r="12" spans="1:9" s="34" customFormat="1" ht="18" customHeight="1">
      <c r="A12" s="108" t="s">
        <v>765</v>
      </c>
      <c r="B12" s="229">
        <v>4.9541430000000002</v>
      </c>
      <c r="C12" s="205">
        <v>0.148371</v>
      </c>
      <c r="D12" s="229">
        <v>15.1161365</v>
      </c>
      <c r="E12" s="229">
        <v>1.0204057200000001</v>
      </c>
      <c r="F12" s="235">
        <v>0</v>
      </c>
      <c r="G12" s="235">
        <v>0</v>
      </c>
    </row>
    <row r="13" spans="1:9" s="34" customFormat="1" ht="18" customHeight="1">
      <c r="A13" s="108" t="s">
        <v>802</v>
      </c>
      <c r="B13" s="229">
        <v>3.4788130000000002</v>
      </c>
      <c r="C13" s="205">
        <v>8.2539999999999992E-3</v>
      </c>
      <c r="D13" s="229">
        <v>16.776146000000001</v>
      </c>
      <c r="E13" s="229">
        <v>4.2948460000000001E-2</v>
      </c>
      <c r="F13" s="235">
        <v>0</v>
      </c>
      <c r="G13" s="235">
        <v>0</v>
      </c>
    </row>
    <row r="14" spans="1:9" s="34" customFormat="1" ht="18" customHeight="1">
      <c r="A14" s="108" t="s">
        <v>901</v>
      </c>
      <c r="B14" s="229">
        <v>3.2821129999999998</v>
      </c>
      <c r="C14" s="205">
        <v>1.9710999999999999E-2</v>
      </c>
      <c r="D14" s="229">
        <v>26.784454</v>
      </c>
      <c r="E14" s="229">
        <v>0.33624098000000002</v>
      </c>
      <c r="F14" s="235">
        <v>0</v>
      </c>
      <c r="G14" s="235">
        <v>0</v>
      </c>
    </row>
    <row r="15" spans="1:9" s="34" customFormat="1" ht="18" customHeight="1">
      <c r="A15" s="108" t="s">
        <v>915</v>
      </c>
      <c r="B15" s="229">
        <v>0.578156</v>
      </c>
      <c r="C15" s="205">
        <v>4.1849999999999998E-2</v>
      </c>
      <c r="D15" s="229">
        <v>24.8400125</v>
      </c>
      <c r="E15" s="229">
        <v>4.1228343399999998</v>
      </c>
      <c r="F15" s="235">
        <v>0</v>
      </c>
      <c r="G15" s="235">
        <v>0</v>
      </c>
    </row>
    <row r="16" spans="1:9" s="34" customFormat="1" ht="18" customHeight="1">
      <c r="A16" s="108" t="s">
        <v>1134</v>
      </c>
      <c r="B16" s="229">
        <v>14.220306999999998</v>
      </c>
      <c r="C16" s="205">
        <v>0.405418</v>
      </c>
      <c r="D16" s="229">
        <v>56.983066049999998</v>
      </c>
      <c r="E16" s="229">
        <v>0.63717510499999996</v>
      </c>
      <c r="F16" s="235">
        <v>0</v>
      </c>
      <c r="G16" s="235">
        <v>0</v>
      </c>
    </row>
    <row r="17" spans="1:7" s="34" customFormat="1" ht="18" customHeight="1">
      <c r="A17" s="108" t="s">
        <v>1195</v>
      </c>
      <c r="B17" s="229">
        <v>17.193701000000001</v>
      </c>
      <c r="C17" s="205">
        <v>4.7300000000000006E-4</v>
      </c>
      <c r="D17" s="229">
        <v>52.568972500000001</v>
      </c>
      <c r="E17" s="229">
        <v>0.44243747999999999</v>
      </c>
      <c r="F17" s="235"/>
      <c r="G17" s="235"/>
    </row>
    <row r="18" spans="1:7" s="34" customFormat="1" ht="19.5" customHeight="1">
      <c r="A18" s="1015" t="s">
        <v>1205</v>
      </c>
      <c r="B18" s="1015"/>
      <c r="C18" s="1015"/>
      <c r="D18" s="1015"/>
      <c r="E18" s="1015"/>
      <c r="F18" s="1015"/>
      <c r="G18" s="1015"/>
    </row>
    <row r="19" spans="1:7" s="34" customFormat="1" ht="18" customHeight="1">
      <c r="A19" s="1015" t="s">
        <v>346</v>
      </c>
      <c r="B19" s="1015"/>
      <c r="C19" s="1015"/>
      <c r="D19" s="1015"/>
      <c r="E19" s="1015"/>
      <c r="F19" s="1015"/>
      <c r="G19" s="1015"/>
    </row>
    <row r="20" spans="1:7" s="34" customFormat="1" ht="28.35" customHeight="1"/>
    <row r="21" spans="1:7">
      <c r="B21" s="227"/>
      <c r="C21" s="227"/>
      <c r="D21" s="227"/>
      <c r="E21" s="227"/>
      <c r="F21" s="227"/>
      <c r="G21" s="227"/>
    </row>
    <row r="22" spans="1:7">
      <c r="B22" s="227"/>
      <c r="C22" s="227"/>
      <c r="D22" s="227"/>
      <c r="E22" s="227"/>
      <c r="F22" s="227"/>
      <c r="G22" s="227"/>
    </row>
  </sheetData>
  <mergeCells count="7">
    <mergeCell ref="A19:G19"/>
    <mergeCell ref="A1:H1"/>
    <mergeCell ref="A2:A3"/>
    <mergeCell ref="B2:C2"/>
    <mergeCell ref="D2:E2"/>
    <mergeCell ref="F2:G2"/>
    <mergeCell ref="A18:G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election activeCell="E24" sqref="E24"/>
    </sheetView>
  </sheetViews>
  <sheetFormatPr defaultColWidth="9.140625" defaultRowHeight="15"/>
  <cols>
    <col min="1" max="5" width="12.140625" style="16" bestFit="1" customWidth="1"/>
    <col min="6" max="6" width="14.140625" style="16" customWidth="1"/>
    <col min="7" max="7" width="7.85546875" style="16" bestFit="1" customWidth="1"/>
    <col min="8" max="16384" width="9.140625" style="16"/>
  </cols>
  <sheetData>
    <row r="1" spans="1:7" ht="15" customHeight="1">
      <c r="A1" s="1095" t="s">
        <v>32</v>
      </c>
      <c r="B1" s="1095"/>
      <c r="C1" s="1095"/>
      <c r="D1" s="1095"/>
    </row>
    <row r="2" spans="1:7" s="34" customFormat="1" ht="63" customHeight="1">
      <c r="A2" s="162" t="s">
        <v>131</v>
      </c>
      <c r="B2" s="162" t="s">
        <v>526</v>
      </c>
      <c r="C2" s="162" t="s">
        <v>527</v>
      </c>
      <c r="D2" s="162" t="s">
        <v>528</v>
      </c>
      <c r="E2" s="162" t="s">
        <v>529</v>
      </c>
      <c r="F2" s="162" t="s">
        <v>347</v>
      </c>
    </row>
    <row r="3" spans="1:7" s="41" customFormat="1" ht="18" customHeight="1">
      <c r="A3" s="316" t="s">
        <v>92</v>
      </c>
      <c r="B3" s="49">
        <v>2320289.04</v>
      </c>
      <c r="C3" s="49">
        <v>2053189.05</v>
      </c>
      <c r="D3" s="49">
        <v>267099.99</v>
      </c>
      <c r="E3" s="400">
        <v>36180.25</v>
      </c>
      <c r="F3" s="400">
        <v>281292.88</v>
      </c>
    </row>
    <row r="4" spans="1:7" s="41" customFormat="1" ht="18" customHeight="1">
      <c r="A4" s="316" t="s">
        <v>93</v>
      </c>
      <c r="B4" s="49">
        <f>SUM(B5:B16)</f>
        <v>2387376.06</v>
      </c>
      <c r="C4" s="49">
        <f t="shared" ref="C4:E4" si="0">SUM(C5:C16)</f>
        <v>2509615.89</v>
      </c>
      <c r="D4" s="49">
        <f t="shared" si="0"/>
        <v>-122239.83</v>
      </c>
      <c r="E4" s="400">
        <f t="shared" si="0"/>
        <v>-16018.36</v>
      </c>
      <c r="F4" s="400">
        <v>265274.52</v>
      </c>
    </row>
    <row r="5" spans="1:7" s="34" customFormat="1" ht="18" customHeight="1">
      <c r="A5" s="291">
        <v>44287</v>
      </c>
      <c r="B5" s="52">
        <v>165633.63</v>
      </c>
      <c r="C5" s="52">
        <v>174469.53</v>
      </c>
      <c r="D5" s="51">
        <v>-8835.9</v>
      </c>
      <c r="E5" s="198">
        <v>-1185.6300000000001</v>
      </c>
      <c r="F5" s="198">
        <v>280107.25</v>
      </c>
    </row>
    <row r="6" spans="1:7" s="34" customFormat="1" ht="18" customHeight="1">
      <c r="A6" s="291">
        <v>44317</v>
      </c>
      <c r="B6" s="52">
        <v>193645.45</v>
      </c>
      <c r="C6" s="52">
        <v>195603.25</v>
      </c>
      <c r="D6" s="51">
        <v>-1957.8</v>
      </c>
      <c r="E6" s="198">
        <v>-257.72000000000003</v>
      </c>
      <c r="F6" s="198">
        <v>279849.53000000003</v>
      </c>
    </row>
    <row r="7" spans="1:7" s="34" customFormat="1" ht="18" customHeight="1">
      <c r="A7" s="291">
        <v>44348</v>
      </c>
      <c r="B7" s="52">
        <v>198438.54</v>
      </c>
      <c r="C7" s="52">
        <v>185464.57</v>
      </c>
      <c r="D7" s="51">
        <v>12973.97</v>
      </c>
      <c r="E7" s="198">
        <v>1783.27</v>
      </c>
      <c r="F7" s="198">
        <v>281632.8</v>
      </c>
    </row>
    <row r="8" spans="1:7" s="34" customFormat="1" ht="18" customHeight="1">
      <c r="A8" s="291">
        <v>44378</v>
      </c>
      <c r="B8" s="52">
        <v>149309.91</v>
      </c>
      <c r="C8" s="52">
        <v>156719.9</v>
      </c>
      <c r="D8" s="51">
        <v>-7409.99</v>
      </c>
      <c r="E8" s="198">
        <v>-991.79</v>
      </c>
      <c r="F8" s="198">
        <v>280641.01</v>
      </c>
    </row>
    <row r="9" spans="1:7" s="34" customFormat="1" ht="18" customHeight="1">
      <c r="A9" s="291">
        <v>44409</v>
      </c>
      <c r="B9" s="52">
        <v>201290.27</v>
      </c>
      <c r="C9" s="52">
        <v>184734.32</v>
      </c>
      <c r="D9" s="51">
        <v>16555.95</v>
      </c>
      <c r="E9" s="198">
        <v>2232.58</v>
      </c>
      <c r="F9" s="198">
        <v>282873.59000000003</v>
      </c>
    </row>
    <row r="10" spans="1:7" s="34" customFormat="1" ht="18" customHeight="1">
      <c r="A10" s="291">
        <v>44440</v>
      </c>
      <c r="B10" s="52">
        <v>273340.34999999998</v>
      </c>
      <c r="C10" s="52">
        <v>245584.64000000001</v>
      </c>
      <c r="D10" s="51">
        <v>27755.71</v>
      </c>
      <c r="E10" s="198">
        <v>3776.97</v>
      </c>
      <c r="F10" s="198">
        <v>286650.56</v>
      </c>
      <c r="G10" s="249"/>
    </row>
    <row r="11" spans="1:7" s="34" customFormat="1" ht="18" customHeight="1">
      <c r="A11" s="291">
        <v>44470</v>
      </c>
      <c r="B11" s="52">
        <v>220263.23</v>
      </c>
      <c r="C11" s="52">
        <v>232700.15</v>
      </c>
      <c r="D11" s="51">
        <v>-12436.92</v>
      </c>
      <c r="E11" s="198">
        <v>-1657.67</v>
      </c>
      <c r="F11" s="198">
        <v>284992.89</v>
      </c>
    </row>
    <row r="12" spans="1:7" s="34" customFormat="1" ht="18" customHeight="1">
      <c r="A12" s="291">
        <v>44501</v>
      </c>
      <c r="B12" s="52">
        <v>221233.58</v>
      </c>
      <c r="C12" s="52">
        <v>223754.34</v>
      </c>
      <c r="D12" s="51">
        <v>-2520.7600000000002</v>
      </c>
      <c r="E12" s="198">
        <v>-329.18</v>
      </c>
      <c r="F12" s="198">
        <v>284663.71000000002</v>
      </c>
    </row>
    <row r="13" spans="1:7" s="34" customFormat="1" ht="18" customHeight="1">
      <c r="A13" s="291">
        <v>44531</v>
      </c>
      <c r="B13" s="52">
        <v>218844.41</v>
      </c>
      <c r="C13" s="52">
        <v>248546.6</v>
      </c>
      <c r="D13" s="51">
        <v>-29702.19</v>
      </c>
      <c r="E13" s="198">
        <v>-3937.73</v>
      </c>
      <c r="F13" s="198">
        <v>280725.98</v>
      </c>
    </row>
    <row r="14" spans="1:7" s="34" customFormat="1" ht="18" customHeight="1">
      <c r="A14" s="291">
        <v>44562</v>
      </c>
      <c r="B14" s="52">
        <v>164056.21</v>
      </c>
      <c r="C14" s="52">
        <v>192582.51</v>
      </c>
      <c r="D14" s="51">
        <v>-28526.3</v>
      </c>
      <c r="E14" s="198">
        <v>-3815.01</v>
      </c>
      <c r="F14" s="198">
        <v>276910.96999999997</v>
      </c>
    </row>
    <row r="15" spans="1:7" s="34" customFormat="1" ht="18" customHeight="1">
      <c r="A15" s="291">
        <v>44593</v>
      </c>
      <c r="B15" s="52">
        <v>153994.17000000001</v>
      </c>
      <c r="C15" s="52">
        <v>192062.19</v>
      </c>
      <c r="D15" s="51">
        <v>-38068.019999999997</v>
      </c>
      <c r="E15" s="198">
        <v>-5074.82</v>
      </c>
      <c r="F15" s="198">
        <f>F14+E15</f>
        <v>271836.14999999997</v>
      </c>
    </row>
    <row r="16" spans="1:7" s="34" customFormat="1" ht="18" customHeight="1">
      <c r="A16" s="291">
        <v>44621</v>
      </c>
      <c r="B16" s="52">
        <v>227326.31</v>
      </c>
      <c r="C16" s="52">
        <v>277393.89</v>
      </c>
      <c r="D16" s="51">
        <v>-50067.58</v>
      </c>
      <c r="E16" s="198">
        <v>-6561.63</v>
      </c>
      <c r="F16" s="198">
        <v>265274.52</v>
      </c>
    </row>
    <row r="17" spans="1:6" s="34" customFormat="1" ht="18.75" customHeight="1">
      <c r="A17" s="1119" t="s">
        <v>1196</v>
      </c>
      <c r="B17" s="1119"/>
      <c r="C17" s="1119"/>
      <c r="D17" s="1119"/>
      <c r="E17" s="1119"/>
      <c r="F17" s="1119"/>
    </row>
    <row r="18" spans="1:6" s="34" customFormat="1" ht="18" customHeight="1">
      <c r="A18" s="1119" t="s">
        <v>348</v>
      </c>
      <c r="B18" s="1119"/>
      <c r="C18" s="1119"/>
      <c r="D18" s="1119"/>
      <c r="E18" s="1119"/>
      <c r="F18" s="1119"/>
    </row>
    <row r="19" spans="1:6" s="34" customFormat="1" ht="28.35" customHeight="1"/>
    <row r="20" spans="1:6">
      <c r="B20" s="138"/>
      <c r="C20" s="138"/>
      <c r="D20" s="138"/>
      <c r="E20" s="138"/>
    </row>
  </sheetData>
  <mergeCells count="3">
    <mergeCell ref="A1:D1"/>
    <mergeCell ref="A17:F17"/>
    <mergeCell ref="A18:F18"/>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election activeCell="G16" sqref="G16"/>
    </sheetView>
  </sheetViews>
  <sheetFormatPr defaultColWidth="9.140625" defaultRowHeight="12.75"/>
  <cols>
    <col min="1" max="1" width="14.85546875" style="32" bestFit="1" customWidth="1"/>
    <col min="2" max="5" width="14.5703125" style="32" bestFit="1" customWidth="1"/>
    <col min="6" max="6" width="16.42578125" style="32" bestFit="1" customWidth="1"/>
    <col min="7" max="16384" width="9.140625" style="32"/>
  </cols>
  <sheetData>
    <row r="1" spans="1:7" ht="15" customHeight="1">
      <c r="A1" s="1095" t="s">
        <v>535</v>
      </c>
      <c r="B1" s="1095"/>
      <c r="C1" s="1095"/>
      <c r="D1" s="1095"/>
      <c r="E1" s="1095"/>
      <c r="F1" s="1095"/>
    </row>
    <row r="2" spans="1:7" s="33" customFormat="1" ht="125.25" customHeight="1">
      <c r="A2" s="17" t="s">
        <v>109</v>
      </c>
      <c r="B2" s="18" t="s">
        <v>532</v>
      </c>
      <c r="C2" s="18" t="s">
        <v>533</v>
      </c>
      <c r="D2" s="18" t="s">
        <v>534</v>
      </c>
      <c r="E2" s="18" t="s">
        <v>789</v>
      </c>
      <c r="F2" s="18" t="s">
        <v>790</v>
      </c>
    </row>
    <row r="3" spans="1:7" s="33" customFormat="1" ht="15" customHeight="1">
      <c r="A3" s="101" t="s">
        <v>92</v>
      </c>
      <c r="B3" s="97">
        <v>89100</v>
      </c>
      <c r="C3" s="97">
        <v>89100</v>
      </c>
      <c r="D3" s="97">
        <v>4462903.28</v>
      </c>
      <c r="E3" s="98">
        <f>B3/D3*100</f>
        <v>1.996458233797977</v>
      </c>
      <c r="F3" s="98">
        <v>1.996458233797977</v>
      </c>
    </row>
    <row r="4" spans="1:7" s="33" customFormat="1" ht="16.5" customHeight="1">
      <c r="A4" s="463" t="s">
        <v>93</v>
      </c>
      <c r="B4" s="464">
        <v>87979.279590805527</v>
      </c>
      <c r="C4" s="464">
        <v>87979.279590805527</v>
      </c>
      <c r="D4" s="464">
        <v>5097012</v>
      </c>
      <c r="E4" s="465">
        <v>1.7</v>
      </c>
      <c r="F4" s="465">
        <v>1.7</v>
      </c>
    </row>
    <row r="5" spans="1:7" s="33" customFormat="1" ht="15.75" customHeight="1">
      <c r="A5" s="102" t="s">
        <v>94</v>
      </c>
      <c r="B5" s="99">
        <v>88446.739520498872</v>
      </c>
      <c r="C5" s="99">
        <v>88446.739520498872</v>
      </c>
      <c r="D5" s="99">
        <v>4453910</v>
      </c>
      <c r="E5" s="100">
        <v>1.9858223340951855</v>
      </c>
      <c r="F5" s="100">
        <v>1.9858223340951855</v>
      </c>
    </row>
    <row r="6" spans="1:7" s="33" customFormat="1" ht="18" customHeight="1">
      <c r="A6" s="102" t="s">
        <v>95</v>
      </c>
      <c r="B6" s="99">
        <v>89742.711479067308</v>
      </c>
      <c r="C6" s="99">
        <v>89742.711479067308</v>
      </c>
      <c r="D6" s="99">
        <v>4725719</v>
      </c>
      <c r="E6" s="100">
        <v>1.8990276713250895</v>
      </c>
      <c r="F6" s="100">
        <v>1.8990276713250895</v>
      </c>
    </row>
    <row r="7" spans="1:7" s="33" customFormat="1" ht="19.5" customHeight="1">
      <c r="A7" s="102" t="s">
        <v>96</v>
      </c>
      <c r="B7" s="99">
        <v>92261.174554651778</v>
      </c>
      <c r="C7" s="99">
        <v>92252.685458651758</v>
      </c>
      <c r="D7" s="99">
        <v>4799716</v>
      </c>
      <c r="E7" s="100">
        <v>1.9222215346627132</v>
      </c>
      <c r="F7" s="100">
        <v>1.9220446680314369</v>
      </c>
    </row>
    <row r="8" spans="1:7" s="33" customFormat="1" ht="13.5" customHeight="1">
      <c r="A8" s="102" t="s">
        <v>97</v>
      </c>
      <c r="B8" s="99">
        <v>85799</v>
      </c>
      <c r="C8" s="99">
        <v>85799</v>
      </c>
      <c r="D8" s="99">
        <v>4836007</v>
      </c>
      <c r="E8" s="100">
        <v>1.77</v>
      </c>
      <c r="F8" s="100">
        <v>1.7667684042300595</v>
      </c>
    </row>
    <row r="9" spans="1:7" s="33" customFormat="1" ht="13.5" customHeight="1">
      <c r="A9" s="102" t="s">
        <v>98</v>
      </c>
      <c r="B9" s="99">
        <v>97744.332309533274</v>
      </c>
      <c r="C9" s="99">
        <v>97744.332309533274</v>
      </c>
      <c r="D9" s="99">
        <v>5199465</v>
      </c>
      <c r="E9" s="100">
        <v>1.88</v>
      </c>
      <c r="F9" s="100">
        <v>1.8738456781555284</v>
      </c>
    </row>
    <row r="10" spans="1:7" s="33" customFormat="1" ht="15" customHeight="1">
      <c r="A10" s="236" t="s">
        <v>99</v>
      </c>
      <c r="B10" s="237">
        <v>97750.959983705921</v>
      </c>
      <c r="C10" s="237">
        <v>97683</v>
      </c>
      <c r="D10" s="237">
        <v>5371288</v>
      </c>
      <c r="E10" s="238">
        <v>1.82</v>
      </c>
      <c r="F10" s="238">
        <v>1.82</v>
      </c>
    </row>
    <row r="11" spans="1:7" s="33" customFormat="1" ht="15.75" customHeight="1">
      <c r="A11" s="239" t="s">
        <v>765</v>
      </c>
      <c r="B11" s="240">
        <v>102552.86925748565</v>
      </c>
      <c r="C11" s="240">
        <v>102552.86925748565</v>
      </c>
      <c r="D11" s="240">
        <v>5360300</v>
      </c>
      <c r="E11" s="241">
        <f>B11/D11*100</f>
        <v>1.9131927178979844</v>
      </c>
      <c r="F11" s="241">
        <f>C11/D11*100</f>
        <v>1.9131927178979844</v>
      </c>
    </row>
    <row r="12" spans="1:7" s="33" customFormat="1" ht="15.75" customHeight="1">
      <c r="A12" s="291">
        <v>44501</v>
      </c>
      <c r="B12" s="240">
        <v>94825.691560594569</v>
      </c>
      <c r="C12" s="240">
        <v>94825.691560594569</v>
      </c>
      <c r="D12" s="240">
        <v>5223798</v>
      </c>
      <c r="E12" s="241">
        <v>1.82</v>
      </c>
      <c r="F12" s="241">
        <v>1.82</v>
      </c>
    </row>
    <row r="13" spans="1:7" s="33" customFormat="1" ht="15.75" customHeight="1">
      <c r="A13" s="490">
        <v>44531</v>
      </c>
      <c r="B13" s="237">
        <v>95501</v>
      </c>
      <c r="C13" s="237">
        <v>95501</v>
      </c>
      <c r="D13" s="237">
        <v>5272593</v>
      </c>
      <c r="E13" s="238">
        <v>1.8</v>
      </c>
      <c r="F13" s="238">
        <v>1.8</v>
      </c>
    </row>
    <row r="14" spans="1:7" s="33" customFormat="1" ht="15.75" customHeight="1">
      <c r="A14" s="291">
        <v>44562</v>
      </c>
      <c r="B14" s="240">
        <v>87989.337615871424</v>
      </c>
      <c r="C14" s="240">
        <v>87989.337615871424</v>
      </c>
      <c r="D14" s="240">
        <v>5212114</v>
      </c>
      <c r="E14" s="241">
        <v>1.69</v>
      </c>
      <c r="F14" s="241">
        <v>1.69</v>
      </c>
    </row>
    <row r="15" spans="1:7" s="33" customFormat="1" ht="15.75" customHeight="1">
      <c r="A15" s="291">
        <v>44593</v>
      </c>
      <c r="B15" s="240">
        <v>89143.205651534794</v>
      </c>
      <c r="C15" s="240">
        <v>89143.205651534794</v>
      </c>
      <c r="D15" s="240">
        <v>4974869.1100000003</v>
      </c>
      <c r="E15" s="241">
        <v>1.79</v>
      </c>
      <c r="F15" s="241">
        <v>1.79</v>
      </c>
      <c r="G15" s="33" t="s">
        <v>1133</v>
      </c>
    </row>
    <row r="16" spans="1:7" s="33" customFormat="1" ht="15.75" customHeight="1">
      <c r="A16" s="291">
        <v>44621</v>
      </c>
      <c r="B16" s="240">
        <v>87979.279590805527</v>
      </c>
      <c r="C16" s="240">
        <v>87979.279590805527</v>
      </c>
      <c r="D16" s="240">
        <v>5097012</v>
      </c>
      <c r="E16" s="241">
        <v>1.7</v>
      </c>
      <c r="F16" s="241">
        <v>1.7</v>
      </c>
    </row>
    <row r="17" spans="1:6" s="33" customFormat="1" ht="61.5" customHeight="1">
      <c r="A17" s="1199" t="s">
        <v>1265</v>
      </c>
      <c r="B17" s="1199"/>
      <c r="C17" s="1199"/>
      <c r="D17" s="1199"/>
      <c r="E17" s="1199"/>
      <c r="F17" s="1199"/>
    </row>
    <row r="18" spans="1:6" s="33" customFormat="1" ht="28.35" customHeight="1">
      <c r="A18" s="1119" t="s">
        <v>1196</v>
      </c>
      <c r="B18" s="1119"/>
      <c r="C18" s="1119"/>
      <c r="D18" s="1119"/>
      <c r="E18" s="1119"/>
      <c r="F18" s="1119"/>
    </row>
    <row r="19" spans="1:6">
      <c r="A19" s="1106" t="s">
        <v>76</v>
      </c>
      <c r="B19" s="1106"/>
      <c r="C19" s="1106"/>
      <c r="D19" s="1106"/>
      <c r="E19" s="1106"/>
      <c r="F19" s="1106"/>
    </row>
    <row r="20" spans="1:6">
      <c r="A20" s="33"/>
      <c r="B20" s="33"/>
      <c r="C20" s="33"/>
      <c r="D20" s="33"/>
      <c r="E20" s="33"/>
      <c r="F20" s="33"/>
    </row>
  </sheetData>
  <mergeCells count="4">
    <mergeCell ref="A1:F1"/>
    <mergeCell ref="A17:F17"/>
    <mergeCell ref="A18:F18"/>
    <mergeCell ref="A19:F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zoomScaleNormal="100" workbookViewId="0">
      <selection activeCell="C4" sqref="C4"/>
    </sheetView>
  </sheetViews>
  <sheetFormatPr defaultColWidth="9.140625" defaultRowHeight="15"/>
  <cols>
    <col min="1" max="1" width="11.5703125" style="16" bestFit="1" customWidth="1"/>
    <col min="2" max="2" width="7.42578125" style="16" bestFit="1" customWidth="1"/>
    <col min="3" max="3" width="10.140625" style="16" bestFit="1" customWidth="1"/>
    <col min="4" max="4" width="7.140625" style="16" bestFit="1" customWidth="1"/>
    <col min="5" max="5" width="10.140625" style="16" bestFit="1" customWidth="1"/>
    <col min="6" max="6" width="7.140625" style="16" bestFit="1" customWidth="1"/>
    <col min="7" max="7" width="10.5703125" style="16" bestFit="1" customWidth="1"/>
    <col min="8" max="8" width="6.5703125" style="16" bestFit="1" customWidth="1"/>
    <col min="9" max="9" width="10.140625" style="16" bestFit="1" customWidth="1"/>
    <col min="10" max="10" width="7.5703125" style="16" bestFit="1" customWidth="1"/>
    <col min="11" max="11" width="9.85546875" style="16" bestFit="1" customWidth="1"/>
    <col min="12" max="12" width="7" style="16" bestFit="1" customWidth="1"/>
    <col min="13" max="13" width="9.5703125" style="16" bestFit="1" customWidth="1"/>
    <col min="14" max="14" width="7" style="16" bestFit="1" customWidth="1"/>
    <col min="15" max="15" width="12.5703125" style="16" bestFit="1" customWidth="1"/>
    <col min="16" max="16" width="7.140625" style="16" bestFit="1" customWidth="1"/>
    <col min="17" max="17" width="10.85546875" style="16" bestFit="1" customWidth="1"/>
    <col min="18" max="18" width="6.85546875" style="16" bestFit="1" customWidth="1"/>
    <col min="19" max="19" width="10.42578125" style="16" bestFit="1" customWidth="1"/>
    <col min="20" max="20" width="6.5703125" style="16" bestFit="1" customWidth="1"/>
    <col min="21" max="21" width="12.5703125" style="16" bestFit="1" customWidth="1"/>
    <col min="22" max="22" width="6.5703125" style="16" bestFit="1" customWidth="1"/>
    <col min="23" max="23" width="10.42578125" style="16" bestFit="1" customWidth="1"/>
    <col min="24" max="24" width="6.85546875" style="16" bestFit="1" customWidth="1"/>
    <col min="25" max="25" width="10.42578125" style="16" bestFit="1" customWidth="1"/>
    <col min="26" max="26" width="7.42578125" style="16" bestFit="1" customWidth="1"/>
    <col min="27" max="27" width="11" style="16" bestFit="1" customWidth="1"/>
    <col min="28" max="28" width="7.42578125" style="16" bestFit="1" customWidth="1"/>
    <col min="29" max="29" width="13" style="16" bestFit="1" customWidth="1"/>
    <col min="30" max="30" width="4.5703125" style="16" bestFit="1" customWidth="1"/>
    <col min="31" max="16384" width="9.140625" style="16"/>
  </cols>
  <sheetData>
    <row r="1" spans="1:29" ht="15" customHeight="1">
      <c r="A1" s="1095" t="s">
        <v>33</v>
      </c>
      <c r="B1" s="1095"/>
      <c r="C1" s="1095"/>
      <c r="D1" s="1095"/>
      <c r="E1" s="1095"/>
      <c r="F1" s="1095"/>
      <c r="G1" s="1095"/>
      <c r="H1" s="1095"/>
      <c r="I1" s="1095"/>
      <c r="J1" s="1095"/>
      <c r="K1" s="1095"/>
      <c r="L1" s="1095"/>
      <c r="M1" s="1095"/>
      <c r="N1" s="1095"/>
      <c r="O1" s="1095"/>
      <c r="P1" s="1095"/>
      <c r="Q1" s="1095"/>
      <c r="R1" s="1095"/>
      <c r="S1" s="1095"/>
      <c r="T1" s="1095"/>
      <c r="U1" s="1095"/>
      <c r="V1" s="1095"/>
      <c r="W1" s="1095"/>
      <c r="X1" s="1095"/>
      <c r="Y1" s="1095"/>
      <c r="Z1" s="1095"/>
    </row>
    <row r="2" spans="1:29" s="34" customFormat="1" ht="51" customHeight="1">
      <c r="A2" s="1047" t="s">
        <v>783</v>
      </c>
      <c r="B2" s="1093" t="s">
        <v>349</v>
      </c>
      <c r="C2" s="1094"/>
      <c r="D2" s="1045" t="s">
        <v>350</v>
      </c>
      <c r="E2" s="1046"/>
      <c r="F2" s="1045" t="s">
        <v>351</v>
      </c>
      <c r="G2" s="1046"/>
      <c r="H2" s="1045" t="s">
        <v>352</v>
      </c>
      <c r="I2" s="1046"/>
      <c r="J2" s="1093" t="s">
        <v>353</v>
      </c>
      <c r="K2" s="1094"/>
      <c r="L2" s="1093" t="s">
        <v>354</v>
      </c>
      <c r="M2" s="1094"/>
      <c r="N2" s="1045" t="s">
        <v>355</v>
      </c>
      <c r="O2" s="1046"/>
      <c r="P2" s="1093" t="s">
        <v>356</v>
      </c>
      <c r="Q2" s="1094"/>
      <c r="R2" s="1093" t="s">
        <v>204</v>
      </c>
      <c r="S2" s="1094"/>
      <c r="T2" s="1045" t="s">
        <v>357</v>
      </c>
      <c r="U2" s="1046"/>
      <c r="V2" s="1045" t="s">
        <v>358</v>
      </c>
      <c r="W2" s="1046"/>
      <c r="X2" s="1045" t="s">
        <v>359</v>
      </c>
      <c r="Y2" s="1046"/>
      <c r="Z2" s="1093" t="s">
        <v>200</v>
      </c>
      <c r="AA2" s="1094"/>
      <c r="AB2" s="1093" t="s">
        <v>87</v>
      </c>
      <c r="AC2" s="1094"/>
    </row>
    <row r="3" spans="1:29" s="34" customFormat="1" ht="51.75" customHeight="1">
      <c r="A3" s="1048"/>
      <c r="B3" s="18" t="s">
        <v>360</v>
      </c>
      <c r="C3" s="18" t="s">
        <v>530</v>
      </c>
      <c r="D3" s="18" t="s">
        <v>360</v>
      </c>
      <c r="E3" s="18" t="s">
        <v>530</v>
      </c>
      <c r="F3" s="18" t="s">
        <v>360</v>
      </c>
      <c r="G3" s="18" t="s">
        <v>530</v>
      </c>
      <c r="H3" s="18" t="s">
        <v>360</v>
      </c>
      <c r="I3" s="18" t="s">
        <v>530</v>
      </c>
      <c r="J3" s="18" t="s">
        <v>360</v>
      </c>
      <c r="K3" s="18" t="s">
        <v>530</v>
      </c>
      <c r="L3" s="18" t="s">
        <v>360</v>
      </c>
      <c r="M3" s="18" t="s">
        <v>530</v>
      </c>
      <c r="N3" s="18" t="s">
        <v>360</v>
      </c>
      <c r="O3" s="18" t="s">
        <v>530</v>
      </c>
      <c r="P3" s="18" t="s">
        <v>360</v>
      </c>
      <c r="Q3" s="18" t="s">
        <v>530</v>
      </c>
      <c r="R3" s="18" t="s">
        <v>360</v>
      </c>
      <c r="S3" s="18" t="s">
        <v>530</v>
      </c>
      <c r="T3" s="18" t="s">
        <v>360</v>
      </c>
      <c r="U3" s="18" t="s">
        <v>530</v>
      </c>
      <c r="V3" s="18" t="s">
        <v>360</v>
      </c>
      <c r="W3" s="18" t="s">
        <v>530</v>
      </c>
      <c r="X3" s="18" t="s">
        <v>360</v>
      </c>
      <c r="Y3" s="18" t="s">
        <v>530</v>
      </c>
      <c r="Z3" s="18" t="s">
        <v>360</v>
      </c>
      <c r="AA3" s="18" t="s">
        <v>530</v>
      </c>
      <c r="AB3" s="18" t="s">
        <v>360</v>
      </c>
      <c r="AC3" s="18" t="s">
        <v>530</v>
      </c>
    </row>
    <row r="4" spans="1:29" s="41" customFormat="1" ht="18" customHeight="1">
      <c r="A4" s="23" t="s">
        <v>92</v>
      </c>
      <c r="B4" s="25">
        <v>10178</v>
      </c>
      <c r="C4" s="40">
        <v>4462903.28</v>
      </c>
      <c r="D4" s="26">
        <v>66</v>
      </c>
      <c r="E4" s="40">
        <v>456690.09</v>
      </c>
      <c r="F4" s="25">
        <v>2340</v>
      </c>
      <c r="G4" s="40">
        <v>1305900.27</v>
      </c>
      <c r="H4" s="25">
        <v>215</v>
      </c>
      <c r="I4" s="25">
        <v>42525.5</v>
      </c>
      <c r="J4" s="25">
        <v>23</v>
      </c>
      <c r="K4" s="25">
        <v>2208.4499999999998</v>
      </c>
      <c r="L4" s="25">
        <v>792</v>
      </c>
      <c r="M4" s="25">
        <v>3345.92</v>
      </c>
      <c r="N4" s="25">
        <v>1582</v>
      </c>
      <c r="O4" s="40">
        <v>2478604.94</v>
      </c>
      <c r="P4" s="25">
        <v>679</v>
      </c>
      <c r="Q4" s="40">
        <v>117686.38</v>
      </c>
      <c r="R4" s="25">
        <v>79</v>
      </c>
      <c r="S4" s="40">
        <v>555211.81000000006</v>
      </c>
      <c r="T4" s="26">
        <v>794</v>
      </c>
      <c r="U4" s="40">
        <v>2164195.9</v>
      </c>
      <c r="V4" s="26">
        <v>98</v>
      </c>
      <c r="W4" s="40">
        <v>600289.04</v>
      </c>
      <c r="X4" s="26">
        <v>27</v>
      </c>
      <c r="Y4" s="25">
        <v>39926.51</v>
      </c>
      <c r="Z4" s="25">
        <v>31720</v>
      </c>
      <c r="AA4" s="40">
        <v>1234373.6299999999</v>
      </c>
      <c r="AB4" s="25">
        <v>48593</v>
      </c>
      <c r="AC4" s="57">
        <v>13463861.720000001</v>
      </c>
    </row>
    <row r="5" spans="1:29" s="41" customFormat="1" ht="18" customHeight="1">
      <c r="A5" s="23" t="s">
        <v>93</v>
      </c>
      <c r="B5" s="50">
        <v>10742</v>
      </c>
      <c r="C5" s="49">
        <v>5097011.7699999996</v>
      </c>
      <c r="D5" s="415">
        <v>10</v>
      </c>
      <c r="E5" s="49">
        <v>521600.97</v>
      </c>
      <c r="F5" s="50">
        <v>2716</v>
      </c>
      <c r="G5" s="49">
        <v>1911826.36</v>
      </c>
      <c r="H5" s="416">
        <v>220</v>
      </c>
      <c r="I5" s="50">
        <v>42090.03</v>
      </c>
      <c r="J5" s="50">
        <v>23</v>
      </c>
      <c r="K5" s="50">
        <v>2005.08</v>
      </c>
      <c r="L5" s="50">
        <v>1239</v>
      </c>
      <c r="M5" s="50">
        <v>3044.54</v>
      </c>
      <c r="N5" s="50">
        <v>1529</v>
      </c>
      <c r="O5" s="49">
        <v>3057108.92</v>
      </c>
      <c r="P5" s="50">
        <v>995</v>
      </c>
      <c r="Q5" s="49">
        <v>234027.32</v>
      </c>
      <c r="R5" s="50">
        <v>78</v>
      </c>
      <c r="S5" s="49">
        <v>589129.29</v>
      </c>
      <c r="T5" s="415">
        <v>732</v>
      </c>
      <c r="U5" s="49">
        <v>2590262.96</v>
      </c>
      <c r="V5" s="415">
        <v>80</v>
      </c>
      <c r="W5" s="49">
        <v>646576.64000000001</v>
      </c>
      <c r="X5" s="415">
        <v>23</v>
      </c>
      <c r="Y5" s="50">
        <v>38789.949999999997</v>
      </c>
      <c r="Z5" s="50">
        <v>43347</v>
      </c>
      <c r="AA5" s="49">
        <v>1502459.79</v>
      </c>
      <c r="AB5" s="50">
        <v>61734</v>
      </c>
      <c r="AC5" s="295">
        <v>16235933.619999997</v>
      </c>
    </row>
    <row r="6" spans="1:29" s="34" customFormat="1" ht="18" customHeight="1">
      <c r="A6" s="27" t="s">
        <v>94</v>
      </c>
      <c r="B6" s="21">
        <v>10199</v>
      </c>
      <c r="C6" s="37">
        <v>4453909.67</v>
      </c>
      <c r="D6" s="22">
        <v>66</v>
      </c>
      <c r="E6" s="37">
        <v>452466.44</v>
      </c>
      <c r="F6" s="21">
        <v>2381</v>
      </c>
      <c r="G6" s="37">
        <v>1365527.16</v>
      </c>
      <c r="H6" s="21">
        <v>215</v>
      </c>
      <c r="I6" s="21">
        <v>42468.41</v>
      </c>
      <c r="J6" s="21">
        <v>23</v>
      </c>
      <c r="K6" s="21">
        <v>2170.1799999999998</v>
      </c>
      <c r="L6" s="21">
        <v>795</v>
      </c>
      <c r="M6" s="21">
        <v>3378.75</v>
      </c>
      <c r="N6" s="21">
        <v>1583</v>
      </c>
      <c r="O6" s="37">
        <v>2522617.7599999998</v>
      </c>
      <c r="P6" s="21">
        <v>687</v>
      </c>
      <c r="Q6" s="37">
        <v>116521.86</v>
      </c>
      <c r="R6" s="21">
        <v>79</v>
      </c>
      <c r="S6" s="37">
        <v>564949.93000000005</v>
      </c>
      <c r="T6" s="22">
        <v>795</v>
      </c>
      <c r="U6" s="37">
        <v>2173729.36</v>
      </c>
      <c r="V6" s="22">
        <v>98</v>
      </c>
      <c r="W6" s="37">
        <v>608953.81999999995</v>
      </c>
      <c r="X6" s="22">
        <v>27</v>
      </c>
      <c r="Y6" s="21">
        <v>38616.57</v>
      </c>
      <c r="Z6" s="21">
        <v>32331</v>
      </c>
      <c r="AA6" s="37">
        <v>1245352.25</v>
      </c>
      <c r="AB6" s="21">
        <v>49279</v>
      </c>
      <c r="AC6" s="58">
        <v>13590662.16</v>
      </c>
    </row>
    <row r="7" spans="1:29" s="34" customFormat="1" ht="18" customHeight="1">
      <c r="A7" s="27" t="s">
        <v>95</v>
      </c>
      <c r="B7" s="21">
        <v>10255</v>
      </c>
      <c r="C7" s="37">
        <v>4725719.12</v>
      </c>
      <c r="D7" s="22">
        <v>10</v>
      </c>
      <c r="E7" s="37">
        <v>485750.5</v>
      </c>
      <c r="F7" s="21">
        <v>2400</v>
      </c>
      <c r="G7" s="37">
        <v>1376112.48</v>
      </c>
      <c r="H7" s="21">
        <v>218</v>
      </c>
      <c r="I7" s="21">
        <v>43349.03</v>
      </c>
      <c r="J7" s="21">
        <v>23</v>
      </c>
      <c r="K7" s="21">
        <v>2279.64</v>
      </c>
      <c r="L7" s="21">
        <v>807</v>
      </c>
      <c r="M7" s="21">
        <v>3580.42</v>
      </c>
      <c r="N7" s="21">
        <v>1575</v>
      </c>
      <c r="O7" s="37">
        <v>2640878.4300000002</v>
      </c>
      <c r="P7" s="21">
        <v>711</v>
      </c>
      <c r="Q7" s="37">
        <v>119940.67</v>
      </c>
      <c r="R7" s="21">
        <v>79</v>
      </c>
      <c r="S7" s="37">
        <v>579760.27</v>
      </c>
      <c r="T7" s="22">
        <v>782</v>
      </c>
      <c r="U7" s="37">
        <v>2271296.29</v>
      </c>
      <c r="V7" s="22">
        <v>97</v>
      </c>
      <c r="W7" s="37">
        <v>618500.02</v>
      </c>
      <c r="X7" s="22">
        <v>27</v>
      </c>
      <c r="Y7" s="21">
        <v>35708.129999999997</v>
      </c>
      <c r="Z7" s="21">
        <v>33077</v>
      </c>
      <c r="AA7" s="37">
        <v>1280251.6200000001</v>
      </c>
      <c r="AB7" s="21">
        <v>50061</v>
      </c>
      <c r="AC7" s="58">
        <v>14183126.619999999</v>
      </c>
    </row>
    <row r="8" spans="1:29" s="34" customFormat="1" ht="18" customHeight="1">
      <c r="A8" s="103" t="s">
        <v>96</v>
      </c>
      <c r="B8" s="104">
        <v>10318</v>
      </c>
      <c r="C8" s="105">
        <v>4799716.18</v>
      </c>
      <c r="D8" s="106">
        <v>10</v>
      </c>
      <c r="E8" s="105">
        <v>493937.27</v>
      </c>
      <c r="F8" s="104">
        <v>2430</v>
      </c>
      <c r="G8" s="105">
        <v>1398384.15</v>
      </c>
      <c r="H8" s="104">
        <v>218</v>
      </c>
      <c r="I8" s="104">
        <v>42738.77</v>
      </c>
      <c r="J8" s="104">
        <v>23</v>
      </c>
      <c r="K8" s="104">
        <v>2451.14</v>
      </c>
      <c r="L8" s="104">
        <v>838</v>
      </c>
      <c r="M8" s="104">
        <v>3668.18</v>
      </c>
      <c r="N8" s="104">
        <v>1518</v>
      </c>
      <c r="O8" s="105">
        <v>2651699.4300000002</v>
      </c>
      <c r="P8" s="104">
        <v>729</v>
      </c>
      <c r="Q8" s="105">
        <v>220687.09</v>
      </c>
      <c r="R8" s="104">
        <v>79</v>
      </c>
      <c r="S8" s="105">
        <v>582883.17000000004</v>
      </c>
      <c r="T8" s="106">
        <v>754</v>
      </c>
      <c r="U8" s="105">
        <v>2294877.96</v>
      </c>
      <c r="V8" s="106">
        <v>96</v>
      </c>
      <c r="W8" s="105">
        <v>540183.28</v>
      </c>
      <c r="X8" s="106">
        <v>24</v>
      </c>
      <c r="Y8" s="104">
        <v>34865.61</v>
      </c>
      <c r="Z8" s="104">
        <v>34187</v>
      </c>
      <c r="AA8" s="105">
        <v>1287307.8400000001</v>
      </c>
      <c r="AB8" s="104">
        <v>51224</v>
      </c>
      <c r="AC8" s="107">
        <v>14353400.07</v>
      </c>
    </row>
    <row r="9" spans="1:29" s="34" customFormat="1" ht="18" customHeight="1">
      <c r="A9" s="108" t="s">
        <v>97</v>
      </c>
      <c r="B9" s="51">
        <v>10300</v>
      </c>
      <c r="C9" s="52">
        <v>4836007.04</v>
      </c>
      <c r="D9" s="109">
        <v>10</v>
      </c>
      <c r="E9" s="52">
        <v>505869.01</v>
      </c>
      <c r="F9" s="51">
        <v>2447</v>
      </c>
      <c r="G9" s="52">
        <v>1482460.14</v>
      </c>
      <c r="H9" s="51">
        <v>216</v>
      </c>
      <c r="I9" s="51">
        <v>43266.239999999998</v>
      </c>
      <c r="J9" s="51">
        <v>23</v>
      </c>
      <c r="K9" s="51">
        <v>2373.9499999999998</v>
      </c>
      <c r="L9" s="51">
        <v>868</v>
      </c>
      <c r="M9" s="51">
        <v>3897.78</v>
      </c>
      <c r="N9" s="51">
        <v>1517</v>
      </c>
      <c r="O9" s="52">
        <v>2758496.03</v>
      </c>
      <c r="P9" s="51">
        <v>750</v>
      </c>
      <c r="Q9" s="52">
        <v>223150.63</v>
      </c>
      <c r="R9" s="51">
        <v>77</v>
      </c>
      <c r="S9" s="52">
        <v>598852.78</v>
      </c>
      <c r="T9" s="109">
        <v>748</v>
      </c>
      <c r="U9" s="52">
        <v>2305169.94</v>
      </c>
      <c r="V9" s="109">
        <v>83</v>
      </c>
      <c r="W9" s="52">
        <v>546756.28</v>
      </c>
      <c r="X9" s="109">
        <v>24</v>
      </c>
      <c r="Y9" s="51">
        <v>35338.86</v>
      </c>
      <c r="Z9" s="51">
        <v>35341</v>
      </c>
      <c r="AA9" s="52">
        <v>1305387.8700000001</v>
      </c>
      <c r="AB9" s="51">
        <v>52404</v>
      </c>
      <c r="AC9" s="110">
        <v>14647026.550000001</v>
      </c>
    </row>
    <row r="10" spans="1:29" s="34" customFormat="1" ht="18" customHeight="1">
      <c r="A10" s="111" t="s">
        <v>98</v>
      </c>
      <c r="B10" s="51">
        <v>10356</v>
      </c>
      <c r="C10" s="52">
        <v>5199465.4099999992</v>
      </c>
      <c r="D10" s="109">
        <v>10</v>
      </c>
      <c r="E10" s="52">
        <v>541046.18999999994</v>
      </c>
      <c r="F10" s="51">
        <v>2498</v>
      </c>
      <c r="G10" s="52">
        <v>1529024.44</v>
      </c>
      <c r="H10" s="51">
        <v>217</v>
      </c>
      <c r="I10" s="51">
        <v>40330.400000000001</v>
      </c>
      <c r="J10" s="51">
        <v>23</v>
      </c>
      <c r="K10" s="51">
        <v>2574.2100000000005</v>
      </c>
      <c r="L10" s="51">
        <v>900</v>
      </c>
      <c r="M10" s="51">
        <v>3063.0699999999997</v>
      </c>
      <c r="N10" s="51">
        <v>1526</v>
      </c>
      <c r="O10" s="52">
        <v>2865976.28</v>
      </c>
      <c r="P10" s="51">
        <v>771</v>
      </c>
      <c r="Q10" s="52">
        <v>223429.58000000002</v>
      </c>
      <c r="R10" s="51">
        <v>77</v>
      </c>
      <c r="S10" s="52">
        <v>615195.93999999994</v>
      </c>
      <c r="T10" s="109">
        <v>751</v>
      </c>
      <c r="U10" s="52">
        <v>2407466.41</v>
      </c>
      <c r="V10" s="109">
        <v>83</v>
      </c>
      <c r="W10" s="52">
        <v>556807.42999999993</v>
      </c>
      <c r="X10" s="109">
        <v>24</v>
      </c>
      <c r="Y10" s="51">
        <v>36292.69</v>
      </c>
      <c r="Z10" s="51">
        <v>36560</v>
      </c>
      <c r="AA10" s="52">
        <v>1352086.8299999998</v>
      </c>
      <c r="AB10" s="51">
        <v>53796</v>
      </c>
      <c r="AC10" s="110">
        <v>15372758.879999999</v>
      </c>
    </row>
    <row r="11" spans="1:29" s="34" customFormat="1" ht="18" customHeight="1">
      <c r="A11" s="189" t="s">
        <v>99</v>
      </c>
      <c r="B11" s="104">
        <v>10383</v>
      </c>
      <c r="C11" s="105">
        <v>5371288.04</v>
      </c>
      <c r="D11" s="106">
        <v>10</v>
      </c>
      <c r="E11" s="105">
        <v>547144.46</v>
      </c>
      <c r="F11" s="104">
        <v>2549</v>
      </c>
      <c r="G11" s="105">
        <v>1563178.88</v>
      </c>
      <c r="H11" s="104">
        <v>217</v>
      </c>
      <c r="I11" s="104">
        <v>43609.82</v>
      </c>
      <c r="J11" s="104">
        <v>23</v>
      </c>
      <c r="K11" s="104">
        <v>2786.88</v>
      </c>
      <c r="L11" s="104">
        <v>951</v>
      </c>
      <c r="M11" s="104">
        <v>3256.82</v>
      </c>
      <c r="N11" s="104">
        <v>1534</v>
      </c>
      <c r="O11" s="105">
        <v>2904265.88</v>
      </c>
      <c r="P11" s="104">
        <v>785</v>
      </c>
      <c r="Q11" s="105">
        <v>225797.15</v>
      </c>
      <c r="R11" s="104">
        <v>78</v>
      </c>
      <c r="S11" s="105">
        <v>609418.59</v>
      </c>
      <c r="T11" s="106">
        <v>744</v>
      </c>
      <c r="U11" s="105">
        <v>2472445.12</v>
      </c>
      <c r="V11" s="106">
        <v>83</v>
      </c>
      <c r="W11" s="105">
        <v>572367.53</v>
      </c>
      <c r="X11" s="106">
        <v>24</v>
      </c>
      <c r="Y11" s="104">
        <v>38223.18</v>
      </c>
      <c r="Z11" s="104">
        <v>37983</v>
      </c>
      <c r="AA11" s="105">
        <v>1389633.56</v>
      </c>
      <c r="AB11" s="104">
        <v>55364</v>
      </c>
      <c r="AC11" s="107">
        <v>15743415.91</v>
      </c>
    </row>
    <row r="12" spans="1:29" s="34" customFormat="1" ht="18" customHeight="1">
      <c r="A12" s="108" t="s">
        <v>765</v>
      </c>
      <c r="B12" s="51">
        <v>10401</v>
      </c>
      <c r="C12" s="52">
        <v>5360300.12</v>
      </c>
      <c r="D12" s="109">
        <v>10</v>
      </c>
      <c r="E12" s="52">
        <v>567679.89</v>
      </c>
      <c r="F12" s="51">
        <v>2585</v>
      </c>
      <c r="G12" s="52">
        <v>1567526.86</v>
      </c>
      <c r="H12" s="51">
        <v>217</v>
      </c>
      <c r="I12" s="51">
        <v>43716.41</v>
      </c>
      <c r="J12" s="51">
        <v>23</v>
      </c>
      <c r="K12" s="51">
        <v>2811.71</v>
      </c>
      <c r="L12" s="51">
        <v>998</v>
      </c>
      <c r="M12" s="51">
        <v>3246.83</v>
      </c>
      <c r="N12" s="51">
        <v>1503</v>
      </c>
      <c r="O12" s="52">
        <v>2935413.39</v>
      </c>
      <c r="P12" s="51">
        <v>817</v>
      </c>
      <c r="Q12" s="52">
        <v>226472.35</v>
      </c>
      <c r="R12" s="51">
        <v>79</v>
      </c>
      <c r="S12" s="52">
        <v>607708.76</v>
      </c>
      <c r="T12" s="109">
        <v>741</v>
      </c>
      <c r="U12" s="52">
        <v>2482743.27</v>
      </c>
      <c r="V12" s="109">
        <v>83</v>
      </c>
      <c r="W12" s="52">
        <v>585188.19999999995</v>
      </c>
      <c r="X12" s="109">
        <v>24</v>
      </c>
      <c r="Y12" s="51">
        <v>36478.21</v>
      </c>
      <c r="Z12" s="51">
        <v>39171</v>
      </c>
      <c r="AA12" s="52">
        <v>1399835.65</v>
      </c>
      <c r="AB12" s="51">
        <v>56652</v>
      </c>
      <c r="AC12" s="110">
        <v>15819121.650000002</v>
      </c>
    </row>
    <row r="13" spans="1:29" s="34" customFormat="1" ht="18" customHeight="1">
      <c r="A13" s="291">
        <v>44501</v>
      </c>
      <c r="B13" s="51">
        <v>10433</v>
      </c>
      <c r="C13" s="52">
        <v>5223798.1500000004</v>
      </c>
      <c r="D13" s="109">
        <v>10</v>
      </c>
      <c r="E13" s="52">
        <v>531265.01</v>
      </c>
      <c r="F13" s="51">
        <v>2615</v>
      </c>
      <c r="G13" s="52">
        <v>1611422.65</v>
      </c>
      <c r="H13" s="292">
        <v>217</v>
      </c>
      <c r="I13" s="51">
        <v>46212.63</v>
      </c>
      <c r="J13" s="51">
        <v>23</v>
      </c>
      <c r="K13" s="51">
        <v>2679.25</v>
      </c>
      <c r="L13" s="51">
        <v>1040</v>
      </c>
      <c r="M13" s="51">
        <v>3178.91</v>
      </c>
      <c r="N13" s="51">
        <v>1499</v>
      </c>
      <c r="O13" s="52">
        <v>2912987.57</v>
      </c>
      <c r="P13" s="51">
        <v>851</v>
      </c>
      <c r="Q13" s="52">
        <v>224861.99</v>
      </c>
      <c r="R13" s="51">
        <v>80</v>
      </c>
      <c r="S13" s="52">
        <v>601156.01</v>
      </c>
      <c r="T13" s="109">
        <v>846</v>
      </c>
      <c r="U13" s="52">
        <v>2448630.4</v>
      </c>
      <c r="V13" s="109">
        <v>84</v>
      </c>
      <c r="W13" s="52">
        <v>594632.87</v>
      </c>
      <c r="X13" s="109">
        <v>24</v>
      </c>
      <c r="Y13" s="51">
        <v>35828.15</v>
      </c>
      <c r="Z13" s="51">
        <v>39986</v>
      </c>
      <c r="AA13" s="52">
        <v>1394941.71</v>
      </c>
      <c r="AB13" s="51">
        <v>57708</v>
      </c>
      <c r="AC13" s="110">
        <v>15631595.300000001</v>
      </c>
    </row>
    <row r="14" spans="1:29" s="34" customFormat="1" ht="18" customHeight="1">
      <c r="A14" s="291">
        <v>44531</v>
      </c>
      <c r="B14" s="51">
        <v>10483</v>
      </c>
      <c r="C14" s="52">
        <v>5272593.4400000004</v>
      </c>
      <c r="D14" s="109">
        <v>10</v>
      </c>
      <c r="E14" s="52">
        <v>540007.68999999994</v>
      </c>
      <c r="F14" s="51">
        <v>2640</v>
      </c>
      <c r="G14" s="52">
        <v>1779496.62</v>
      </c>
      <c r="H14" s="292">
        <v>219</v>
      </c>
      <c r="I14" s="51">
        <v>43963.26</v>
      </c>
      <c r="J14" s="51">
        <v>23</v>
      </c>
      <c r="K14" s="51">
        <v>2643.68</v>
      </c>
      <c r="L14" s="51">
        <v>1082</v>
      </c>
      <c r="M14" s="51">
        <v>3260.15</v>
      </c>
      <c r="N14" s="51">
        <v>1508</v>
      </c>
      <c r="O14" s="52">
        <v>2940692.5</v>
      </c>
      <c r="P14" s="51">
        <v>876</v>
      </c>
      <c r="Q14" s="52">
        <v>228606.19</v>
      </c>
      <c r="R14" s="51">
        <v>80</v>
      </c>
      <c r="S14" s="52">
        <v>599716.39</v>
      </c>
      <c r="T14" s="109">
        <v>727</v>
      </c>
      <c r="U14" s="52">
        <v>2505511.62</v>
      </c>
      <c r="V14" s="109">
        <v>83</v>
      </c>
      <c r="W14" s="52">
        <v>607081.92000000004</v>
      </c>
      <c r="X14" s="109">
        <v>23</v>
      </c>
      <c r="Y14" s="51">
        <v>35127.17</v>
      </c>
      <c r="Z14" s="51">
        <v>40682</v>
      </c>
      <c r="AA14" s="52">
        <v>1412134.35</v>
      </c>
      <c r="AB14" s="51">
        <v>58436</v>
      </c>
      <c r="AC14" s="110">
        <v>15970834.979999999</v>
      </c>
    </row>
    <row r="15" spans="1:29" s="34" customFormat="1" ht="18" customHeight="1">
      <c r="A15" s="291">
        <v>44562</v>
      </c>
      <c r="B15" s="51">
        <v>10554</v>
      </c>
      <c r="C15" s="52">
        <v>5213113.92</v>
      </c>
      <c r="D15" s="109">
        <v>10</v>
      </c>
      <c r="E15" s="52">
        <v>531099.56000000006</v>
      </c>
      <c r="F15" s="51">
        <v>2676</v>
      </c>
      <c r="G15" s="52">
        <v>1859557.14</v>
      </c>
      <c r="H15" s="292">
        <v>219</v>
      </c>
      <c r="I15" s="51">
        <v>43940.27</v>
      </c>
      <c r="J15" s="51">
        <v>23</v>
      </c>
      <c r="K15" s="51">
        <v>2155.4499999999998</v>
      </c>
      <c r="L15" s="51">
        <v>1138</v>
      </c>
      <c r="M15" s="51">
        <v>3243.42</v>
      </c>
      <c r="N15" s="51">
        <v>1504</v>
      </c>
      <c r="O15" s="52">
        <v>2992801.13</v>
      </c>
      <c r="P15" s="51">
        <v>909</v>
      </c>
      <c r="Q15" s="52">
        <v>232698.12</v>
      </c>
      <c r="R15" s="51">
        <v>82</v>
      </c>
      <c r="S15" s="52">
        <v>604615.52</v>
      </c>
      <c r="T15" s="109">
        <v>727</v>
      </c>
      <c r="U15" s="52">
        <v>2549571.8199999998</v>
      </c>
      <c r="V15" s="109">
        <v>83</v>
      </c>
      <c r="W15" s="52">
        <v>618533.47</v>
      </c>
      <c r="X15" s="109">
        <v>23</v>
      </c>
      <c r="Y15" s="51">
        <v>36172.9</v>
      </c>
      <c r="Z15" s="51">
        <v>41573</v>
      </c>
      <c r="AA15" s="52">
        <v>1430072.38</v>
      </c>
      <c r="AB15" s="51">
        <v>59521</v>
      </c>
      <c r="AC15" s="110">
        <v>16117575.100000001</v>
      </c>
    </row>
    <row r="16" spans="1:29" s="34" customFormat="1" ht="18" customHeight="1">
      <c r="A16" s="291">
        <v>44593</v>
      </c>
      <c r="B16" s="51">
        <v>10658</v>
      </c>
      <c r="C16" s="52">
        <v>4974869.1100000003</v>
      </c>
      <c r="D16" s="109">
        <v>10</v>
      </c>
      <c r="E16" s="52">
        <v>506140.53</v>
      </c>
      <c r="F16" s="51">
        <v>2686</v>
      </c>
      <c r="G16" s="52">
        <v>1830772.13</v>
      </c>
      <c r="H16" s="292">
        <v>219</v>
      </c>
      <c r="I16" s="51">
        <v>42440.22</v>
      </c>
      <c r="J16" s="51">
        <v>23</v>
      </c>
      <c r="K16" s="51">
        <v>1996.93</v>
      </c>
      <c r="L16" s="51">
        <v>1197</v>
      </c>
      <c r="M16" s="51">
        <v>3075.66</v>
      </c>
      <c r="N16" s="51">
        <v>1521</v>
      </c>
      <c r="O16" s="52">
        <v>2943910.33</v>
      </c>
      <c r="P16" s="51">
        <v>947</v>
      </c>
      <c r="Q16" s="52">
        <v>228130.71</v>
      </c>
      <c r="R16" s="51">
        <v>82</v>
      </c>
      <c r="S16" s="52">
        <v>578281.32999999996</v>
      </c>
      <c r="T16" s="109">
        <v>731</v>
      </c>
      <c r="U16" s="52">
        <v>2506288.54</v>
      </c>
      <c r="V16" s="109">
        <v>83</v>
      </c>
      <c r="W16" s="52">
        <v>630538.19999999995</v>
      </c>
      <c r="X16" s="109">
        <v>23</v>
      </c>
      <c r="Y16" s="51">
        <v>35607.72</v>
      </c>
      <c r="Z16" s="51">
        <v>42520</v>
      </c>
      <c r="AA16" s="52">
        <v>1435162.01</v>
      </c>
      <c r="AB16" s="51">
        <v>60700</v>
      </c>
      <c r="AC16" s="110">
        <v>15717213.419999998</v>
      </c>
    </row>
    <row r="17" spans="1:29" s="34" customFormat="1" ht="18" customHeight="1">
      <c r="A17" s="291">
        <v>44621</v>
      </c>
      <c r="B17" s="51">
        <v>10742</v>
      </c>
      <c r="C17" s="52">
        <v>5097011.7699999996</v>
      </c>
      <c r="D17" s="109">
        <v>10</v>
      </c>
      <c r="E17" s="52">
        <v>521600.97</v>
      </c>
      <c r="F17" s="51">
        <v>2716</v>
      </c>
      <c r="G17" s="52">
        <v>1911826.36</v>
      </c>
      <c r="H17" s="292">
        <v>220</v>
      </c>
      <c r="I17" s="51">
        <v>42090.03</v>
      </c>
      <c r="J17" s="51">
        <v>23</v>
      </c>
      <c r="K17" s="51">
        <v>2005.08</v>
      </c>
      <c r="L17" s="51">
        <v>1239</v>
      </c>
      <c r="M17" s="51">
        <v>3044.54</v>
      </c>
      <c r="N17" s="51">
        <v>1529</v>
      </c>
      <c r="O17" s="52">
        <v>3057108.92</v>
      </c>
      <c r="P17" s="51">
        <v>995</v>
      </c>
      <c r="Q17" s="52">
        <v>234027.32</v>
      </c>
      <c r="R17" s="51">
        <v>78</v>
      </c>
      <c r="S17" s="52">
        <v>589129.29</v>
      </c>
      <c r="T17" s="109">
        <v>732</v>
      </c>
      <c r="U17" s="52">
        <v>2590262.96</v>
      </c>
      <c r="V17" s="109">
        <v>80</v>
      </c>
      <c r="W17" s="52">
        <v>646576.64000000001</v>
      </c>
      <c r="X17" s="109">
        <v>23</v>
      </c>
      <c r="Y17" s="51">
        <v>38789.949999999997</v>
      </c>
      <c r="Z17" s="51">
        <v>43347</v>
      </c>
      <c r="AA17" s="52">
        <v>1502459.79</v>
      </c>
      <c r="AB17" s="51">
        <v>61734</v>
      </c>
      <c r="AC17" s="110">
        <v>16235933.619999997</v>
      </c>
    </row>
    <row r="18" spans="1:29" s="34" customFormat="1" ht="14.25" customHeight="1">
      <c r="A18" s="1119" t="s">
        <v>531</v>
      </c>
      <c r="B18" s="1119"/>
      <c r="C18" s="1119"/>
      <c r="D18" s="1119"/>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row>
    <row r="19" spans="1:29" s="34" customFormat="1" ht="13.5" customHeight="1">
      <c r="A19" s="1119" t="s">
        <v>784</v>
      </c>
      <c r="B19" s="1119"/>
      <c r="C19" s="1119"/>
      <c r="D19" s="1119"/>
      <c r="E19" s="1119"/>
      <c r="F19" s="1119"/>
      <c r="G19" s="1119"/>
      <c r="H19" s="1119"/>
      <c r="I19" s="1119"/>
      <c r="J19" s="1119"/>
      <c r="K19" s="1119"/>
      <c r="L19" s="1119"/>
      <c r="M19" s="1119"/>
      <c r="N19" s="1119"/>
      <c r="O19" s="1119"/>
      <c r="P19" s="1119"/>
      <c r="Q19" s="1119"/>
      <c r="R19" s="1119"/>
      <c r="S19" s="1119"/>
      <c r="T19" s="1119"/>
      <c r="U19" s="1119"/>
      <c r="V19" s="1119"/>
      <c r="W19" s="1119"/>
      <c r="X19" s="1119"/>
      <c r="Y19" s="1119"/>
      <c r="Z19" s="1119"/>
    </row>
    <row r="20" spans="1:29" s="34" customFormat="1" ht="13.5" customHeight="1">
      <c r="A20" s="1119" t="s">
        <v>1196</v>
      </c>
      <c r="B20" s="1119"/>
      <c r="C20" s="1119"/>
      <c r="D20" s="1119"/>
      <c r="E20" s="1119"/>
      <c r="F20" s="1119"/>
      <c r="G20" s="1119"/>
      <c r="H20" s="1119"/>
      <c r="I20" s="1119"/>
      <c r="J20" s="1119"/>
      <c r="K20" s="1119"/>
      <c r="L20" s="1119"/>
      <c r="M20" s="1119"/>
      <c r="N20" s="1119"/>
      <c r="O20" s="1119"/>
      <c r="P20" s="1119"/>
      <c r="Q20" s="1119"/>
      <c r="R20" s="1119"/>
      <c r="S20" s="1119"/>
      <c r="T20" s="1119"/>
      <c r="U20" s="1119"/>
      <c r="V20" s="1119"/>
      <c r="W20" s="1119"/>
      <c r="X20" s="1119"/>
      <c r="Y20" s="1119"/>
      <c r="Z20" s="1119"/>
    </row>
    <row r="21" spans="1:29" s="34" customFormat="1" ht="13.5" customHeight="1">
      <c r="A21" s="1119" t="s">
        <v>361</v>
      </c>
      <c r="B21" s="1119"/>
      <c r="C21" s="1119"/>
      <c r="D21" s="1119"/>
      <c r="E21" s="1119"/>
      <c r="F21" s="1119"/>
      <c r="G21" s="1119"/>
      <c r="H21" s="1119"/>
      <c r="I21" s="1119"/>
      <c r="J21" s="1119"/>
      <c r="K21" s="1119"/>
      <c r="L21" s="1119"/>
      <c r="M21" s="1119"/>
      <c r="N21" s="1119"/>
      <c r="O21" s="1119"/>
      <c r="P21" s="1119"/>
      <c r="Q21" s="1119"/>
      <c r="R21" s="1119"/>
      <c r="S21" s="1119"/>
      <c r="T21" s="1119"/>
      <c r="U21" s="1119"/>
      <c r="V21" s="1119"/>
      <c r="W21" s="1119"/>
      <c r="X21" s="1119"/>
      <c r="Y21" s="1119"/>
      <c r="Z21" s="1119"/>
    </row>
    <row r="22" spans="1:29" s="34" customFormat="1" ht="28.35" customHeight="1"/>
  </sheetData>
  <mergeCells count="20">
    <mergeCell ref="A18:Z18"/>
    <mergeCell ref="A19:Z19"/>
    <mergeCell ref="A20:Z20"/>
    <mergeCell ref="A21:Z21"/>
    <mergeCell ref="R2:S2"/>
    <mergeCell ref="T2:U2"/>
    <mergeCell ref="V2:W2"/>
    <mergeCell ref="X2:Y2"/>
    <mergeCell ref="Z2:AA2"/>
    <mergeCell ref="P2:Q2"/>
    <mergeCell ref="AB2:AC2"/>
    <mergeCell ref="A1:Z1"/>
    <mergeCell ref="A2:A3"/>
    <mergeCell ref="B2:C2"/>
    <mergeCell ref="D2:E2"/>
    <mergeCell ref="F2:G2"/>
    <mergeCell ref="H2:I2"/>
    <mergeCell ref="J2:K2"/>
    <mergeCell ref="L2:M2"/>
    <mergeCell ref="N2:O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I29" sqref="I29"/>
    </sheetView>
  </sheetViews>
  <sheetFormatPr defaultColWidth="9.140625" defaultRowHeight="12.75"/>
  <cols>
    <col min="1" max="1" width="32.5703125" customWidth="1"/>
  </cols>
  <sheetData>
    <row r="1" spans="1:8">
      <c r="A1" s="1200" t="s">
        <v>887</v>
      </c>
      <c r="B1" s="1108"/>
      <c r="C1" s="1108"/>
      <c r="D1" s="1108"/>
      <c r="E1" s="1108"/>
      <c r="F1" s="1108"/>
      <c r="G1" s="1108"/>
      <c r="H1" s="1108"/>
    </row>
    <row r="2" spans="1:8" ht="14.25">
      <c r="A2" s="386"/>
    </row>
    <row r="3" spans="1:8" ht="15">
      <c r="A3" s="1201" t="s">
        <v>888</v>
      </c>
      <c r="B3" s="1203" t="s">
        <v>889</v>
      </c>
      <c r="C3" s="1203"/>
      <c r="D3" s="1203"/>
      <c r="E3" s="1203"/>
      <c r="F3" s="1203"/>
      <c r="G3" s="1203"/>
      <c r="H3" s="1203"/>
    </row>
    <row r="4" spans="1:8" ht="15">
      <c r="A4" s="1202"/>
      <c r="B4" s="387">
        <v>44440</v>
      </c>
      <c r="C4" s="387">
        <v>44348</v>
      </c>
      <c r="D4" s="387">
        <v>44256</v>
      </c>
      <c r="E4" s="387">
        <v>44166</v>
      </c>
      <c r="F4" s="387">
        <v>44075</v>
      </c>
      <c r="G4" s="387">
        <v>43983</v>
      </c>
      <c r="H4" s="387">
        <v>43891</v>
      </c>
    </row>
    <row r="5" spans="1:8" ht="15">
      <c r="A5" s="388" t="s">
        <v>890</v>
      </c>
      <c r="B5" s="389">
        <v>3296.107</v>
      </c>
      <c r="C5" s="389">
        <v>3072.3049999999998</v>
      </c>
      <c r="D5" s="389">
        <v>3497</v>
      </c>
      <c r="E5" s="389">
        <v>3699</v>
      </c>
      <c r="F5" s="389">
        <v>4004.056</v>
      </c>
      <c r="G5" s="389">
        <v>3991.7170000000001</v>
      </c>
      <c r="H5" s="389">
        <v>4059.2170000000001</v>
      </c>
    </row>
    <row r="6" spans="1:8" ht="15">
      <c r="A6" s="388" t="s">
        <v>891</v>
      </c>
      <c r="B6" s="389">
        <v>1352.625</v>
      </c>
      <c r="C6" s="389">
        <v>1295.3800000000001</v>
      </c>
      <c r="D6" s="389">
        <v>1409</v>
      </c>
      <c r="E6" s="389">
        <v>1488</v>
      </c>
      <c r="F6" s="389">
        <v>4763.3130000000001</v>
      </c>
      <c r="G6" s="389">
        <v>4892.0829999999996</v>
      </c>
      <c r="H6" s="389">
        <v>4931.4830000000002</v>
      </c>
    </row>
    <row r="7" spans="1:8" ht="15">
      <c r="A7" s="388" t="s">
        <v>892</v>
      </c>
      <c r="B7" s="389">
        <v>268.58699999999999</v>
      </c>
      <c r="C7" s="389">
        <v>177.33799999999999</v>
      </c>
      <c r="D7" s="389">
        <v>177</v>
      </c>
      <c r="E7" s="389">
        <v>178</v>
      </c>
      <c r="F7" s="389">
        <v>179.518</v>
      </c>
      <c r="G7" s="389">
        <v>179.518</v>
      </c>
      <c r="H7" s="389">
        <v>179.518</v>
      </c>
    </row>
    <row r="8" spans="1:8" ht="15">
      <c r="A8" s="388" t="s">
        <v>893</v>
      </c>
      <c r="B8" s="389">
        <v>0</v>
      </c>
      <c r="C8" s="389">
        <v>0</v>
      </c>
      <c r="D8" s="389">
        <v>0</v>
      </c>
      <c r="E8" s="389">
        <v>9</v>
      </c>
      <c r="F8" s="389">
        <v>31.608000000000001</v>
      </c>
      <c r="G8" s="389">
        <v>31.608000000000001</v>
      </c>
      <c r="H8" s="389">
        <v>31.606999999999999</v>
      </c>
    </row>
    <row r="9" spans="1:8" ht="15">
      <c r="A9" s="388" t="s">
        <v>894</v>
      </c>
      <c r="B9" s="389">
        <v>669.33600000000001</v>
      </c>
      <c r="C9" s="389">
        <v>630.23599999999999</v>
      </c>
      <c r="D9" s="389">
        <v>630</v>
      </c>
      <c r="E9" s="389">
        <v>669</v>
      </c>
      <c r="F9" s="389">
        <v>669.33699999999999</v>
      </c>
      <c r="G9" s="389">
        <v>661.83600000000001</v>
      </c>
      <c r="H9" s="389">
        <v>661.83600000000001</v>
      </c>
    </row>
    <row r="10" spans="1:8" ht="15">
      <c r="A10" s="388" t="s">
        <v>895</v>
      </c>
      <c r="B10" s="389">
        <v>1504.8510000000001</v>
      </c>
      <c r="C10" s="389">
        <v>1510.579</v>
      </c>
      <c r="D10" s="389">
        <v>1683</v>
      </c>
      <c r="E10" s="389">
        <v>1643</v>
      </c>
      <c r="F10" s="389">
        <v>1794.039</v>
      </c>
      <c r="G10" s="389">
        <v>1800.7529999999999</v>
      </c>
      <c r="H10" s="389">
        <v>1820.0540000000001</v>
      </c>
    </row>
    <row r="11" spans="1:8" ht="15">
      <c r="A11" s="388" t="s">
        <v>896</v>
      </c>
      <c r="B11" s="389">
        <v>42.378999999999998</v>
      </c>
      <c r="C11" s="389">
        <v>73.397999999999996</v>
      </c>
      <c r="D11" s="389">
        <v>392</v>
      </c>
      <c r="E11" s="389">
        <v>427</v>
      </c>
      <c r="F11" s="389">
        <v>427.40800000000002</v>
      </c>
      <c r="G11" s="389">
        <v>427.40899999999999</v>
      </c>
      <c r="H11" s="389">
        <v>434.209</v>
      </c>
    </row>
    <row r="12" spans="1:8" ht="15">
      <c r="A12" s="388" t="s">
        <v>897</v>
      </c>
      <c r="B12" s="389">
        <v>35.909999999999997</v>
      </c>
      <c r="C12" s="389">
        <v>35.909999999999997</v>
      </c>
      <c r="D12" s="389">
        <v>330</v>
      </c>
      <c r="E12" s="389">
        <v>330</v>
      </c>
      <c r="F12" s="389">
        <v>372.56299999999999</v>
      </c>
      <c r="G12" s="389">
        <v>372.56299999999999</v>
      </c>
      <c r="H12" s="389">
        <v>347.58300000000003</v>
      </c>
    </row>
    <row r="13" spans="1:8" ht="15">
      <c r="A13" s="388" t="s">
        <v>898</v>
      </c>
      <c r="B13" s="389">
        <v>39123.660000000003</v>
      </c>
      <c r="C13" s="389">
        <v>39898.125</v>
      </c>
      <c r="D13" s="389">
        <v>38684</v>
      </c>
      <c r="E13" s="389">
        <v>39824</v>
      </c>
      <c r="F13" s="389">
        <v>46901.34</v>
      </c>
      <c r="G13" s="389">
        <v>45370.350999999995</v>
      </c>
      <c r="H13" s="389">
        <v>45370.350999999995</v>
      </c>
    </row>
    <row r="14" spans="1:8" ht="15">
      <c r="A14" s="390" t="s">
        <v>87</v>
      </c>
      <c r="B14" s="391">
        <f>SUM(B5:B13)</f>
        <v>46293.455000000002</v>
      </c>
      <c r="C14" s="391">
        <f>SUM(C5:C13)</f>
        <v>46693.271000000001</v>
      </c>
      <c r="D14" s="391">
        <f>SUM(D5:D13)</f>
        <v>46802</v>
      </c>
      <c r="E14" s="391">
        <f>SUM(E5:E13)</f>
        <v>48267</v>
      </c>
      <c r="F14" s="391">
        <v>59143.182000000001</v>
      </c>
      <c r="G14" s="391">
        <v>57762.178999999996</v>
      </c>
      <c r="H14" s="391">
        <v>57835.858</v>
      </c>
    </row>
  </sheetData>
  <mergeCells count="3">
    <mergeCell ref="A1:H1"/>
    <mergeCell ref="A3:A4"/>
    <mergeCell ref="B3:H3"/>
  </mergeCells>
  <pageMargins left="0.7" right="0.7" top="0.75" bottom="0.75" header="0.3" footer="0.3"/>
  <pageSetup paperSize="9" orientation="portrait" r:id="rId1"/>
  <ignoredErrors>
    <ignoredError sqref="B14:H14" formulaRange="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activeCell="C22" sqref="C22"/>
    </sheetView>
  </sheetViews>
  <sheetFormatPr defaultColWidth="9.140625" defaultRowHeight="15"/>
  <cols>
    <col min="1" max="11" width="14.5703125" style="16" bestFit="1" customWidth="1"/>
    <col min="12" max="12" width="4.5703125" style="16" bestFit="1" customWidth="1"/>
    <col min="13" max="16384" width="9.140625" style="16"/>
  </cols>
  <sheetData>
    <row r="1" spans="1:11" ht="13.5" customHeight="1">
      <c r="A1" s="1015" t="s">
        <v>809</v>
      </c>
      <c r="B1" s="1015"/>
      <c r="C1" s="1015"/>
      <c r="D1" s="1015"/>
      <c r="E1" s="1015"/>
    </row>
    <row r="2" spans="1:11" s="34" customFormat="1" ht="16.5" customHeight="1">
      <c r="A2" s="1037" t="s">
        <v>84</v>
      </c>
      <c r="B2" s="1103" t="s">
        <v>362</v>
      </c>
      <c r="C2" s="1116"/>
      <c r="D2" s="1104"/>
      <c r="E2" s="1093" t="s">
        <v>363</v>
      </c>
      <c r="F2" s="1100"/>
      <c r="G2" s="1094"/>
      <c r="H2" s="1103" t="s">
        <v>364</v>
      </c>
      <c r="I2" s="1116"/>
      <c r="J2" s="1104"/>
      <c r="K2" s="1162" t="s">
        <v>365</v>
      </c>
    </row>
    <row r="3" spans="1:11" s="34" customFormat="1" ht="27.75" customHeight="1">
      <c r="A3" s="1039"/>
      <c r="B3" s="18" t="s">
        <v>366</v>
      </c>
      <c r="C3" s="18" t="s">
        <v>367</v>
      </c>
      <c r="D3" s="18" t="s">
        <v>87</v>
      </c>
      <c r="E3" s="18" t="s">
        <v>366</v>
      </c>
      <c r="F3" s="18" t="s">
        <v>367</v>
      </c>
      <c r="G3" s="18" t="s">
        <v>87</v>
      </c>
      <c r="H3" s="18" t="s">
        <v>366</v>
      </c>
      <c r="I3" s="18" t="s">
        <v>367</v>
      </c>
      <c r="J3" s="18" t="s">
        <v>87</v>
      </c>
      <c r="K3" s="1163"/>
    </row>
    <row r="4" spans="1:11" s="41" customFormat="1" ht="18" customHeight="1">
      <c r="A4" s="23" t="s">
        <v>92</v>
      </c>
      <c r="B4" s="40">
        <v>7015518.5789999999</v>
      </c>
      <c r="C4" s="40">
        <v>1623648.32</v>
      </c>
      <c r="D4" s="40">
        <v>8639166.898</v>
      </c>
      <c r="E4" s="40">
        <v>6873140.7130000005</v>
      </c>
      <c r="F4" s="40">
        <v>1551283.2320000001</v>
      </c>
      <c r="G4" s="40">
        <v>8424423.9450000003</v>
      </c>
      <c r="H4" s="40">
        <v>142377.86670000001</v>
      </c>
      <c r="I4" s="25">
        <v>72365.087390000001</v>
      </c>
      <c r="J4" s="40">
        <v>214742.9541</v>
      </c>
      <c r="K4" s="40">
        <v>3142763.54</v>
      </c>
    </row>
    <row r="5" spans="1:11" s="41" customFormat="1" ht="18" customHeight="1">
      <c r="A5" s="23" t="s">
        <v>93</v>
      </c>
      <c r="B5" s="40">
        <f>SUM(B6:B17)</f>
        <v>7202277.7400000002</v>
      </c>
      <c r="C5" s="40">
        <f t="shared" ref="C5:J5" si="0">SUM(C6:C17)</f>
        <v>2115226.81</v>
      </c>
      <c r="D5" s="40">
        <f t="shared" si="0"/>
        <v>9317504.5500000007</v>
      </c>
      <c r="E5" s="40">
        <f t="shared" si="0"/>
        <v>7053990.8700000001</v>
      </c>
      <c r="F5" s="40">
        <f t="shared" si="0"/>
        <v>2016784.11</v>
      </c>
      <c r="G5" s="40">
        <f t="shared" si="0"/>
        <v>9070774.9800000004</v>
      </c>
      <c r="H5" s="40">
        <f t="shared" si="0"/>
        <v>148286.85999999999</v>
      </c>
      <c r="I5" s="50">
        <f t="shared" si="0"/>
        <v>98442.7</v>
      </c>
      <c r="J5" s="40">
        <f t="shared" si="0"/>
        <v>246729.55</v>
      </c>
      <c r="K5" s="40">
        <v>3756682.59</v>
      </c>
    </row>
    <row r="6" spans="1:11" s="34" customFormat="1" ht="18.75" customHeight="1">
      <c r="A6" s="19" t="s">
        <v>94</v>
      </c>
      <c r="B6" s="37">
        <v>531397.49970000004</v>
      </c>
      <c r="C6" s="37">
        <v>133300.35089999999</v>
      </c>
      <c r="D6" s="37">
        <v>664697.85060000001</v>
      </c>
      <c r="E6" s="37">
        <v>450794.04080000002</v>
      </c>
      <c r="F6" s="37">
        <v>120997.41250000001</v>
      </c>
      <c r="G6" s="37">
        <v>571791.45330000005</v>
      </c>
      <c r="H6" s="21">
        <v>80603.459050000005</v>
      </c>
      <c r="I6" s="21">
        <v>12302.93838</v>
      </c>
      <c r="J6" s="21">
        <v>92906.397429999997</v>
      </c>
      <c r="K6" s="37">
        <v>3237985.0811573081</v>
      </c>
    </row>
    <row r="7" spans="1:11" s="34" customFormat="1" ht="18" customHeight="1">
      <c r="A7" s="19" t="s">
        <v>95</v>
      </c>
      <c r="B7" s="37">
        <v>468981.54129999998</v>
      </c>
      <c r="C7" s="37">
        <v>123396.829</v>
      </c>
      <c r="D7" s="37">
        <v>592378.37040000001</v>
      </c>
      <c r="E7" s="37">
        <v>506231.66399999999</v>
      </c>
      <c r="F7" s="37">
        <v>124748.4663</v>
      </c>
      <c r="G7" s="37">
        <v>630980.13069999998</v>
      </c>
      <c r="H7" s="21">
        <v>-37250.122609999999</v>
      </c>
      <c r="I7" s="21">
        <v>-1351.63724</v>
      </c>
      <c r="J7" s="21">
        <v>-38601.759859999998</v>
      </c>
      <c r="K7" s="37">
        <v>3305659.824</v>
      </c>
    </row>
    <row r="8" spans="1:11" s="34" customFormat="1" ht="18" customHeight="1">
      <c r="A8" s="19" t="s">
        <v>96</v>
      </c>
      <c r="B8" s="37">
        <v>566892.89599999995</v>
      </c>
      <c r="C8" s="37">
        <v>139213.05600000001</v>
      </c>
      <c r="D8" s="37">
        <v>706105.95200000005</v>
      </c>
      <c r="E8" s="37">
        <v>549358.44819999998</v>
      </c>
      <c r="F8" s="37">
        <v>141427.2801</v>
      </c>
      <c r="G8" s="37">
        <v>690785.728</v>
      </c>
      <c r="H8" s="21">
        <v>17534.447499999998</v>
      </c>
      <c r="I8" s="21">
        <v>-2214.2240959999999</v>
      </c>
      <c r="J8" s="21">
        <v>15320.223410000001</v>
      </c>
      <c r="K8" s="37">
        <v>3366876.5669999998</v>
      </c>
    </row>
    <row r="9" spans="1:11" s="34" customFormat="1" ht="18" customHeight="1">
      <c r="A9" s="19" t="s">
        <v>97</v>
      </c>
      <c r="B9" s="37">
        <v>647424.34600000002</v>
      </c>
      <c r="C9" s="37">
        <v>146205.67739999999</v>
      </c>
      <c r="D9" s="37">
        <v>793630.02399999998</v>
      </c>
      <c r="E9" s="37">
        <v>556000.18299999996</v>
      </c>
      <c r="F9" s="37">
        <v>123374.6205</v>
      </c>
      <c r="G9" s="37">
        <v>679374.80299999996</v>
      </c>
      <c r="H9" s="21">
        <v>91424.16416</v>
      </c>
      <c r="I9" s="21">
        <v>22831.056916000001</v>
      </c>
      <c r="J9" s="37">
        <v>114255.22112</v>
      </c>
      <c r="K9" s="37">
        <v>3531852.8689999999</v>
      </c>
    </row>
    <row r="10" spans="1:11" s="34" customFormat="1" ht="18" customHeight="1">
      <c r="A10" s="19" t="s">
        <v>98</v>
      </c>
      <c r="B10" s="37">
        <v>589018.03799999994</v>
      </c>
      <c r="C10" s="37">
        <v>180059.97659999999</v>
      </c>
      <c r="D10" s="37">
        <v>769078.01399999997</v>
      </c>
      <c r="E10" s="37">
        <v>572811.65599999996</v>
      </c>
      <c r="F10" s="37">
        <v>163290.21280000001</v>
      </c>
      <c r="G10" s="37">
        <v>736101.87</v>
      </c>
      <c r="H10" s="21">
        <v>16206.3801</v>
      </c>
      <c r="I10" s="21">
        <v>16769.763790000001</v>
      </c>
      <c r="J10" s="21">
        <v>32976.143900000003</v>
      </c>
      <c r="K10" s="37">
        <v>3659445.048</v>
      </c>
    </row>
    <row r="11" spans="1:11" s="34" customFormat="1" ht="18" customHeight="1">
      <c r="A11" s="170" t="s">
        <v>99</v>
      </c>
      <c r="B11" s="105">
        <v>612546.33900000004</v>
      </c>
      <c r="C11" s="105">
        <v>171853.8101</v>
      </c>
      <c r="D11" s="105">
        <v>784400.14899999998</v>
      </c>
      <c r="E11" s="105">
        <v>656615.19799999997</v>
      </c>
      <c r="F11" s="105">
        <v>175042.18780000001</v>
      </c>
      <c r="G11" s="105">
        <v>831657.38500000001</v>
      </c>
      <c r="H11" s="104">
        <v>-44068.858200000002</v>
      </c>
      <c r="I11" s="104">
        <v>-3188.3777500000001</v>
      </c>
      <c r="J11" s="104">
        <v>-47257.235999999997</v>
      </c>
      <c r="K11" s="105">
        <v>3673893.17</v>
      </c>
    </row>
    <row r="12" spans="1:11" s="34" customFormat="1" ht="18" customHeight="1">
      <c r="A12" s="108" t="s">
        <v>765</v>
      </c>
      <c r="B12" s="52">
        <v>589217.1371524753</v>
      </c>
      <c r="C12" s="52">
        <v>161816.20761493943</v>
      </c>
      <c r="D12" s="52">
        <v>751033.34476741496</v>
      </c>
      <c r="E12" s="52">
        <v>561199.01487653609</v>
      </c>
      <c r="F12" s="52">
        <v>151559.30526356027</v>
      </c>
      <c r="G12" s="52">
        <v>712758.32014009636</v>
      </c>
      <c r="H12" s="51">
        <v>28018.132276042394</v>
      </c>
      <c r="I12" s="51">
        <v>10256.902351379591</v>
      </c>
      <c r="J12" s="51">
        <v>38275.034627421992</v>
      </c>
      <c r="K12" s="52">
        <v>3733203.7626832151</v>
      </c>
    </row>
    <row r="13" spans="1:11" s="34" customFormat="1" ht="18" customHeight="1">
      <c r="A13" s="291">
        <v>44501</v>
      </c>
      <c r="B13" s="52">
        <v>627736.40379423369</v>
      </c>
      <c r="C13" s="52">
        <v>175513.22282236232</v>
      </c>
      <c r="D13" s="52">
        <v>803249.62661659531</v>
      </c>
      <c r="E13" s="52">
        <v>597693.0799522032</v>
      </c>
      <c r="F13" s="52">
        <v>159391.33967406664</v>
      </c>
      <c r="G13" s="52">
        <v>757084.41962626949</v>
      </c>
      <c r="H13" s="51">
        <v>30043.303841937071</v>
      </c>
      <c r="I13" s="51">
        <v>16121.883148295296</v>
      </c>
      <c r="J13" s="51">
        <v>46165.186990232382</v>
      </c>
      <c r="K13" s="52">
        <v>3733701.8347168788</v>
      </c>
    </row>
    <row r="14" spans="1:11" s="34" customFormat="1" ht="18" customHeight="1">
      <c r="A14" s="291">
        <v>44531</v>
      </c>
      <c r="B14" s="52">
        <v>693947.09814530704</v>
      </c>
      <c r="C14" s="52">
        <v>220985.77027791413</v>
      </c>
      <c r="D14" s="52">
        <v>914932.86842322163</v>
      </c>
      <c r="E14" s="52">
        <v>710651.82570045721</v>
      </c>
      <c r="F14" s="52">
        <v>208492.82723059296</v>
      </c>
      <c r="G14" s="52">
        <v>919144.6529310504</v>
      </c>
      <c r="H14" s="51">
        <v>-16704.737555139291</v>
      </c>
      <c r="I14" s="51">
        <v>12492.94304732111</v>
      </c>
      <c r="J14" s="51">
        <v>-4211.7945078181801</v>
      </c>
      <c r="K14" s="52">
        <v>3772696.315468458</v>
      </c>
    </row>
    <row r="15" spans="1:11" s="34" customFormat="1" ht="18" customHeight="1">
      <c r="A15" s="291">
        <v>44562</v>
      </c>
      <c r="B15" s="52">
        <v>593735.73198574875</v>
      </c>
      <c r="C15" s="52">
        <v>194436.09153092094</v>
      </c>
      <c r="D15" s="52">
        <v>788171.82351666968</v>
      </c>
      <c r="E15" s="52">
        <v>562423.24678097479</v>
      </c>
      <c r="F15" s="52">
        <v>190496.89050314506</v>
      </c>
      <c r="G15" s="52">
        <v>752920.13728411961</v>
      </c>
      <c r="H15" s="51">
        <v>31312.525204762031</v>
      </c>
      <c r="I15" s="51">
        <v>3939.2010277760273</v>
      </c>
      <c r="J15" s="51">
        <v>35251.726232538058</v>
      </c>
      <c r="K15" s="52">
        <v>3801209.6275439532</v>
      </c>
    </row>
    <row r="16" spans="1:11" s="34" customFormat="1" ht="18" customHeight="1">
      <c r="A16" s="291">
        <v>44593</v>
      </c>
      <c r="B16" s="52">
        <v>567329.21478210948</v>
      </c>
      <c r="C16" s="52">
        <v>198438.25005472405</v>
      </c>
      <c r="D16" s="52">
        <v>765767.464836834</v>
      </c>
      <c r="E16" s="52">
        <v>547227.71584472992</v>
      </c>
      <c r="F16" s="52">
        <v>187006.29142808262</v>
      </c>
      <c r="G16" s="52">
        <v>734234.00727281347</v>
      </c>
      <c r="H16" s="51">
        <v>20101.448937378766</v>
      </c>
      <c r="I16" s="51">
        <v>11431.958626640786</v>
      </c>
      <c r="J16" s="51">
        <v>31533.407564019552</v>
      </c>
      <c r="K16" s="52">
        <v>3756295.9651539256</v>
      </c>
    </row>
    <row r="17" spans="1:11" s="34" customFormat="1" ht="18" customHeight="1">
      <c r="A17" s="291">
        <v>44621</v>
      </c>
      <c r="B17" s="52">
        <v>714051.49414012581</v>
      </c>
      <c r="C17" s="52">
        <v>270007.56769913924</v>
      </c>
      <c r="D17" s="52">
        <v>984059.06183926575</v>
      </c>
      <c r="E17" s="52">
        <v>782984.79684509896</v>
      </c>
      <c r="F17" s="52">
        <v>270957.27590055228</v>
      </c>
      <c r="G17" s="52">
        <v>1053942.072745651</v>
      </c>
      <c r="H17" s="51">
        <v>-68933.282704980986</v>
      </c>
      <c r="I17" s="51">
        <v>-949.70820141282456</v>
      </c>
      <c r="J17" s="51">
        <v>-69883.000906393805</v>
      </c>
      <c r="K17" s="52">
        <v>3756682.59</v>
      </c>
    </row>
    <row r="18" spans="1:11" s="34" customFormat="1" ht="18.75" customHeight="1">
      <c r="A18" s="1015" t="s">
        <v>1196</v>
      </c>
      <c r="B18" s="1015"/>
      <c r="C18" s="1015"/>
      <c r="D18" s="1015"/>
      <c r="E18" s="1015"/>
    </row>
    <row r="19" spans="1:11" s="34" customFormat="1" ht="18" customHeight="1">
      <c r="A19" s="1015" t="s">
        <v>76</v>
      </c>
      <c r="B19" s="1015"/>
      <c r="C19" s="1015"/>
      <c r="D19" s="1015"/>
      <c r="E19" s="1015"/>
    </row>
    <row r="20" spans="1:11" s="34" customFormat="1" ht="28.35" customHeight="1"/>
    <row r="21" spans="1:11">
      <c r="B21" s="138"/>
      <c r="C21" s="138"/>
      <c r="D21" s="138"/>
      <c r="E21" s="138"/>
      <c r="F21" s="138"/>
      <c r="G21" s="138"/>
      <c r="H21" s="138"/>
      <c r="I21" s="138"/>
      <c r="J21" s="138"/>
    </row>
    <row r="22" spans="1:11">
      <c r="B22" s="138"/>
      <c r="C22" s="138"/>
      <c r="D22" s="138"/>
      <c r="E22" s="138"/>
      <c r="F22" s="138"/>
      <c r="G22" s="138"/>
      <c r="H22" s="138"/>
      <c r="I22" s="138"/>
      <c r="J22" s="138"/>
    </row>
    <row r="23" spans="1:11">
      <c r="B23" s="138"/>
      <c r="C23" s="138"/>
      <c r="D23" s="138"/>
      <c r="E23" s="138"/>
      <c r="F23" s="138"/>
      <c r="G23" s="138"/>
      <c r="H23" s="138"/>
      <c r="I23" s="138"/>
      <c r="J23" s="677"/>
      <c r="K23" s="138"/>
    </row>
    <row r="25" spans="1:11">
      <c r="B25" s="138"/>
      <c r="C25" s="138"/>
      <c r="D25" s="138"/>
      <c r="E25" s="138"/>
      <c r="F25" s="138"/>
      <c r="G25" s="138"/>
      <c r="H25" s="138"/>
      <c r="I25" s="138"/>
      <c r="J25" s="138"/>
    </row>
    <row r="27" spans="1:11">
      <c r="B27" s="138"/>
      <c r="C27" s="138"/>
      <c r="D27" s="138"/>
      <c r="E27" s="138"/>
      <c r="F27" s="138"/>
      <c r="G27" s="138"/>
      <c r="H27" s="60"/>
      <c r="I27" s="60"/>
      <c r="J27" s="60"/>
    </row>
  </sheetData>
  <mergeCells count="8">
    <mergeCell ref="H2:J2"/>
    <mergeCell ref="K2:K3"/>
    <mergeCell ref="A18:E18"/>
    <mergeCell ref="A19:E19"/>
    <mergeCell ref="A1:E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topLeftCell="A40" zoomScaleNormal="100" workbookViewId="0">
      <selection activeCell="K66" sqref="K66"/>
    </sheetView>
  </sheetViews>
  <sheetFormatPr defaultColWidth="8.85546875" defaultRowHeight="15"/>
  <cols>
    <col min="1" max="1" width="8.85546875" style="126"/>
    <col min="2" max="2" width="35.42578125" style="126" customWidth="1"/>
    <col min="3" max="3" width="11" style="126" bestFit="1" customWidth="1"/>
    <col min="4" max="4" width="12.85546875" style="126" bestFit="1" customWidth="1"/>
    <col min="5" max="5" width="16.5703125" style="126" customWidth="1"/>
    <col min="6" max="6" width="13.5703125" style="126" bestFit="1" customWidth="1"/>
    <col min="7" max="7" width="12.42578125" style="126" bestFit="1" customWidth="1"/>
    <col min="8" max="8" width="16.85546875" style="126" customWidth="1"/>
    <col min="9" max="9" width="17" style="136" customWidth="1"/>
    <col min="10" max="10" width="12.85546875" style="136" bestFit="1" customWidth="1"/>
    <col min="11" max="11" width="10.5703125" style="126" bestFit="1" customWidth="1"/>
    <col min="12" max="12" width="11.5703125" style="126" bestFit="1" customWidth="1"/>
    <col min="13" max="13" width="12.42578125" style="126" bestFit="1" customWidth="1"/>
    <col min="14" max="14" width="14.42578125" style="126" bestFit="1" customWidth="1"/>
    <col min="15" max="15" width="17.42578125" style="126" customWidth="1"/>
    <col min="16" max="16" width="13.5703125" style="126" customWidth="1"/>
    <col min="17" max="17" width="15.140625" style="126" customWidth="1"/>
    <col min="18" max="16384" width="8.85546875" style="126"/>
  </cols>
  <sheetData>
    <row r="1" spans="1:17" s="115" customFormat="1">
      <c r="A1" s="114" t="s">
        <v>810</v>
      </c>
      <c r="I1" s="116"/>
      <c r="J1" s="116"/>
    </row>
    <row r="2" spans="1:17" s="115" customFormat="1">
      <c r="A2" s="1208" t="s">
        <v>536</v>
      </c>
      <c r="B2" s="1209" t="s">
        <v>537</v>
      </c>
      <c r="C2" s="1210" t="s">
        <v>92</v>
      </c>
      <c r="D2" s="1210"/>
      <c r="E2" s="1210"/>
      <c r="F2" s="1210"/>
      <c r="G2" s="1210"/>
      <c r="H2" s="1210"/>
      <c r="I2" s="1204" t="s">
        <v>93</v>
      </c>
      <c r="J2" s="1205"/>
      <c r="K2" s="1205"/>
      <c r="L2" s="1205"/>
      <c r="M2" s="1205"/>
      <c r="N2" s="1205"/>
      <c r="O2" s="1205"/>
      <c r="P2" s="1205"/>
      <c r="Q2" s="1206"/>
    </row>
    <row r="3" spans="1:17" s="115" customFormat="1" ht="110.25" customHeight="1">
      <c r="A3" s="1208"/>
      <c r="B3" s="1209"/>
      <c r="C3" s="118" t="s">
        <v>538</v>
      </c>
      <c r="D3" s="118" t="s">
        <v>539</v>
      </c>
      <c r="E3" s="118" t="s">
        <v>540</v>
      </c>
      <c r="F3" s="118" t="s">
        <v>541</v>
      </c>
      <c r="G3" s="118" t="s">
        <v>542</v>
      </c>
      <c r="H3" s="118" t="s">
        <v>543</v>
      </c>
      <c r="I3" s="118" t="s">
        <v>1211</v>
      </c>
      <c r="J3" s="118" t="s">
        <v>1212</v>
      </c>
      <c r="K3" s="118" t="s">
        <v>544</v>
      </c>
      <c r="L3" s="118" t="s">
        <v>541</v>
      </c>
      <c r="M3" s="118" t="s">
        <v>542</v>
      </c>
      <c r="N3" s="118" t="s">
        <v>1213</v>
      </c>
      <c r="O3" s="118" t="s">
        <v>1214</v>
      </c>
      <c r="P3" s="118" t="s">
        <v>1215</v>
      </c>
      <c r="Q3" s="118" t="s">
        <v>1216</v>
      </c>
    </row>
    <row r="4" spans="1:17" s="115" customFormat="1">
      <c r="A4" s="117" t="s">
        <v>545</v>
      </c>
      <c r="B4" s="119" t="s">
        <v>546</v>
      </c>
      <c r="C4" s="119"/>
      <c r="D4" s="119"/>
      <c r="E4" s="119"/>
      <c r="F4" s="119"/>
      <c r="G4" s="119"/>
      <c r="H4" s="119"/>
      <c r="I4" s="120"/>
      <c r="J4" s="120"/>
      <c r="K4" s="119"/>
      <c r="L4" s="119"/>
      <c r="M4" s="119"/>
      <c r="N4" s="119"/>
      <c r="O4" s="121"/>
      <c r="P4" s="122"/>
      <c r="Q4" s="123"/>
    </row>
    <row r="5" spans="1:17">
      <c r="A5" s="118" t="s">
        <v>547</v>
      </c>
      <c r="B5" s="124" t="s">
        <v>548</v>
      </c>
      <c r="C5" s="125"/>
      <c r="D5" s="125"/>
      <c r="E5" s="125"/>
      <c r="F5" s="125"/>
      <c r="G5" s="125"/>
      <c r="H5" s="125"/>
      <c r="I5" s="125"/>
      <c r="J5" s="125"/>
      <c r="K5" s="125"/>
      <c r="L5" s="125"/>
      <c r="M5" s="125"/>
      <c r="N5" s="125"/>
      <c r="O5" s="121"/>
      <c r="P5" s="122"/>
      <c r="Q5" s="123"/>
    </row>
    <row r="6" spans="1:17">
      <c r="A6" s="127">
        <v>1</v>
      </c>
      <c r="B6" s="128" t="s">
        <v>549</v>
      </c>
      <c r="C6" s="125">
        <v>30</v>
      </c>
      <c r="D6" s="125">
        <v>123221</v>
      </c>
      <c r="E6" s="125">
        <v>3182575.0759994588</v>
      </c>
      <c r="F6" s="125">
        <v>3194262.4453701312</v>
      </c>
      <c r="G6" s="125">
        <v>-11687.369270663183</v>
      </c>
      <c r="H6" s="125">
        <v>71008.509077678245</v>
      </c>
      <c r="I6" s="112">
        <v>30</v>
      </c>
      <c r="J6" s="112">
        <v>560319</v>
      </c>
      <c r="K6" s="112">
        <v>4201907.4246813348</v>
      </c>
      <c r="L6" s="112">
        <v>4173345.0834554369</v>
      </c>
      <c r="M6" s="112">
        <v>28562.341225897551</v>
      </c>
      <c r="N6" s="112">
        <v>103071.31598150404</v>
      </c>
      <c r="O6" s="112">
        <v>125062.9624650172</v>
      </c>
      <c r="P6" s="112">
        <v>0</v>
      </c>
      <c r="Q6" s="112">
        <v>0</v>
      </c>
    </row>
    <row r="7" spans="1:17">
      <c r="A7" s="127">
        <v>2</v>
      </c>
      <c r="B7" s="128" t="s">
        <v>550</v>
      </c>
      <c r="C7" s="125">
        <v>38</v>
      </c>
      <c r="D7" s="125">
        <v>2228970</v>
      </c>
      <c r="E7" s="125">
        <v>3642061.3720670892</v>
      </c>
      <c r="F7" s="125">
        <v>3654407.2705765921</v>
      </c>
      <c r="G7" s="125">
        <v>-12345.898509483422</v>
      </c>
      <c r="H7" s="125">
        <v>336598.20613676123</v>
      </c>
      <c r="I7" s="112">
        <v>37</v>
      </c>
      <c r="J7" s="112">
        <v>1753074</v>
      </c>
      <c r="K7" s="112">
        <v>3072449.7830646699</v>
      </c>
      <c r="L7" s="112">
        <v>3076026.2378710653</v>
      </c>
      <c r="M7" s="112">
        <v>-3576.4648063941363</v>
      </c>
      <c r="N7" s="112">
        <v>345903.46240886441</v>
      </c>
      <c r="O7" s="112">
        <v>388477.19629455963</v>
      </c>
      <c r="P7" s="112">
        <v>0</v>
      </c>
      <c r="Q7" s="112">
        <v>0</v>
      </c>
    </row>
    <row r="8" spans="1:17">
      <c r="A8" s="127">
        <v>3</v>
      </c>
      <c r="B8" s="128" t="s">
        <v>551</v>
      </c>
      <c r="C8" s="125">
        <v>28</v>
      </c>
      <c r="D8" s="125">
        <v>799537</v>
      </c>
      <c r="E8" s="125">
        <v>197302.1892089147</v>
      </c>
      <c r="F8" s="125">
        <v>183116.7068969931</v>
      </c>
      <c r="G8" s="125">
        <v>14185.482311921636</v>
      </c>
      <c r="H8" s="125">
        <v>91997.513328557179</v>
      </c>
      <c r="I8" s="112">
        <v>27</v>
      </c>
      <c r="J8" s="112">
        <v>618499</v>
      </c>
      <c r="K8" s="112">
        <v>227791.56208275299</v>
      </c>
      <c r="L8" s="112">
        <v>230311.59659730483</v>
      </c>
      <c r="M8" s="112">
        <v>-2520.0445145517451</v>
      </c>
      <c r="N8" s="112">
        <v>87948.449604039211</v>
      </c>
      <c r="O8" s="112">
        <v>88587.901844404681</v>
      </c>
      <c r="P8" s="112">
        <v>0</v>
      </c>
      <c r="Q8" s="112">
        <v>0</v>
      </c>
    </row>
    <row r="9" spans="1:17">
      <c r="A9" s="127">
        <v>4</v>
      </c>
      <c r="B9" s="128" t="s">
        <v>552</v>
      </c>
      <c r="C9" s="125">
        <v>25</v>
      </c>
      <c r="D9" s="125">
        <v>1226301</v>
      </c>
      <c r="E9" s="125">
        <v>283666.03036389028</v>
      </c>
      <c r="F9" s="125">
        <v>242112.15110818631</v>
      </c>
      <c r="G9" s="125">
        <v>41553.879355703997</v>
      </c>
      <c r="H9" s="125">
        <v>129767.3771678894</v>
      </c>
      <c r="I9" s="112">
        <v>22</v>
      </c>
      <c r="J9" s="112">
        <v>1054564</v>
      </c>
      <c r="K9" s="112">
        <v>230949.95436529556</v>
      </c>
      <c r="L9" s="112">
        <v>252797.16232514166</v>
      </c>
      <c r="M9" s="112">
        <v>-21847.207959856121</v>
      </c>
      <c r="N9" s="112">
        <v>112744.66239969572</v>
      </c>
      <c r="O9" s="112">
        <v>114927.56421721433</v>
      </c>
      <c r="P9" s="112">
        <v>1</v>
      </c>
      <c r="Q9" s="112">
        <v>0</v>
      </c>
    </row>
    <row r="10" spans="1:17">
      <c r="A10" s="127">
        <v>5</v>
      </c>
      <c r="B10" s="128" t="s">
        <v>553</v>
      </c>
      <c r="C10" s="125">
        <v>18</v>
      </c>
      <c r="D10" s="125">
        <v>484464</v>
      </c>
      <c r="E10" s="125">
        <v>270268.77890033956</v>
      </c>
      <c r="F10" s="125">
        <v>241625.01631737399</v>
      </c>
      <c r="G10" s="125">
        <v>28643.762582965519</v>
      </c>
      <c r="H10" s="125">
        <v>89757.888946510677</v>
      </c>
      <c r="I10" s="112">
        <v>20</v>
      </c>
      <c r="J10" s="112">
        <v>416283</v>
      </c>
      <c r="K10" s="112">
        <v>354414.07968220394</v>
      </c>
      <c r="L10" s="112">
        <v>334432.72010430496</v>
      </c>
      <c r="M10" s="112">
        <v>19981.359577899027</v>
      </c>
      <c r="N10" s="112">
        <v>114219.14901750568</v>
      </c>
      <c r="O10" s="112">
        <v>115135.6242465027</v>
      </c>
      <c r="P10" s="112">
        <v>0</v>
      </c>
      <c r="Q10" s="112">
        <v>0</v>
      </c>
    </row>
    <row r="11" spans="1:17">
      <c r="A11" s="127">
        <v>6</v>
      </c>
      <c r="B11" s="128" t="s">
        <v>554</v>
      </c>
      <c r="C11" s="125">
        <v>27</v>
      </c>
      <c r="D11" s="125">
        <v>698566</v>
      </c>
      <c r="E11" s="125">
        <v>151638.51567172183</v>
      </c>
      <c r="F11" s="125">
        <v>108238.1852511137</v>
      </c>
      <c r="G11" s="125">
        <v>43400.330420618091</v>
      </c>
      <c r="H11" s="125">
        <v>145661.88786043474</v>
      </c>
      <c r="I11" s="112">
        <v>25</v>
      </c>
      <c r="J11" s="112">
        <v>576126</v>
      </c>
      <c r="K11" s="112">
        <v>70188.346711677645</v>
      </c>
      <c r="L11" s="112">
        <v>100230.31417427406</v>
      </c>
      <c r="M11" s="112">
        <v>-30041.967462596403</v>
      </c>
      <c r="N11" s="112">
        <v>115856.34309135833</v>
      </c>
      <c r="O11" s="112">
        <v>119659.33795974404</v>
      </c>
      <c r="P11" s="112">
        <v>0</v>
      </c>
      <c r="Q11" s="112">
        <v>0</v>
      </c>
    </row>
    <row r="12" spans="1:17">
      <c r="A12" s="127">
        <v>7</v>
      </c>
      <c r="B12" s="128" t="s">
        <v>555</v>
      </c>
      <c r="C12" s="125">
        <v>16</v>
      </c>
      <c r="D12" s="125">
        <v>299850</v>
      </c>
      <c r="E12" s="125">
        <v>17349.41823687511</v>
      </c>
      <c r="F12" s="125">
        <v>15381.125063615074</v>
      </c>
      <c r="G12" s="125">
        <v>1968.2931732600393</v>
      </c>
      <c r="H12" s="125">
        <v>31740.479193125684</v>
      </c>
      <c r="I12" s="112">
        <v>16</v>
      </c>
      <c r="J12" s="112">
        <v>282861</v>
      </c>
      <c r="K12" s="112">
        <v>14398.885574286516</v>
      </c>
      <c r="L12" s="112">
        <v>12948.349754866334</v>
      </c>
      <c r="M12" s="112">
        <v>1450.5358194201813</v>
      </c>
      <c r="N12" s="112">
        <v>32983.462196013301</v>
      </c>
      <c r="O12" s="112">
        <v>33374.754710924135</v>
      </c>
      <c r="P12" s="112">
        <v>4</v>
      </c>
      <c r="Q12" s="112">
        <v>130.37718159911651</v>
      </c>
    </row>
    <row r="13" spans="1:17">
      <c r="A13" s="127">
        <v>8</v>
      </c>
      <c r="B13" s="128" t="s">
        <v>556</v>
      </c>
      <c r="C13" s="125">
        <v>13</v>
      </c>
      <c r="D13" s="125">
        <v>123703</v>
      </c>
      <c r="E13" s="125">
        <v>5577.6652419305019</v>
      </c>
      <c r="F13" s="125">
        <v>5741.9685453863121</v>
      </c>
      <c r="G13" s="125">
        <v>-164.30330345580978</v>
      </c>
      <c r="H13" s="125">
        <v>10390.095917419367</v>
      </c>
      <c r="I13" s="112">
        <v>13</v>
      </c>
      <c r="J13" s="112">
        <v>115666</v>
      </c>
      <c r="K13" s="112">
        <v>7792.9038721176912</v>
      </c>
      <c r="L13" s="112">
        <v>8580.8537209260012</v>
      </c>
      <c r="M13" s="112">
        <v>-787.94984880830737</v>
      </c>
      <c r="N13" s="112">
        <v>10054.516997055549</v>
      </c>
      <c r="O13" s="112">
        <v>10410.515293895225</v>
      </c>
      <c r="P13" s="112">
        <v>0</v>
      </c>
      <c r="Q13" s="112">
        <v>0</v>
      </c>
    </row>
    <row r="14" spans="1:17">
      <c r="A14" s="127">
        <v>9</v>
      </c>
      <c r="B14" s="128" t="s">
        <v>557</v>
      </c>
      <c r="C14" s="125">
        <v>2</v>
      </c>
      <c r="D14" s="125">
        <v>29840</v>
      </c>
      <c r="E14" s="125">
        <v>1454.7175944342146</v>
      </c>
      <c r="F14" s="125">
        <v>683.08140143100002</v>
      </c>
      <c r="G14" s="125">
        <v>771.63619300321454</v>
      </c>
      <c r="H14" s="125">
        <v>2577.9866513662132</v>
      </c>
      <c r="I14" s="112">
        <v>2</v>
      </c>
      <c r="J14" s="112">
        <v>24559</v>
      </c>
      <c r="K14" s="112">
        <v>298.41337168699988</v>
      </c>
      <c r="L14" s="112">
        <v>412.40712025577812</v>
      </c>
      <c r="M14" s="112">
        <v>-113.99374856877824</v>
      </c>
      <c r="N14" s="112">
        <v>2523.489722334883</v>
      </c>
      <c r="O14" s="112">
        <v>2515.5456881132031</v>
      </c>
      <c r="P14" s="112">
        <v>0</v>
      </c>
      <c r="Q14" s="112">
        <v>0</v>
      </c>
    </row>
    <row r="15" spans="1:17">
      <c r="A15" s="127">
        <v>10</v>
      </c>
      <c r="B15" s="128" t="s">
        <v>558</v>
      </c>
      <c r="C15" s="125">
        <v>25</v>
      </c>
      <c r="D15" s="125">
        <v>285119</v>
      </c>
      <c r="E15" s="125">
        <v>20406.504255602697</v>
      </c>
      <c r="F15" s="125">
        <v>12298.969340034204</v>
      </c>
      <c r="G15" s="125">
        <v>8107.5349155684962</v>
      </c>
      <c r="H15" s="125">
        <v>27551.985696781354</v>
      </c>
      <c r="I15" s="112">
        <v>25</v>
      </c>
      <c r="J15" s="112">
        <v>233672</v>
      </c>
      <c r="K15" s="112">
        <v>13439.990881683874</v>
      </c>
      <c r="L15" s="112">
        <v>15278.786411699244</v>
      </c>
      <c r="M15" s="112">
        <v>-1838.7955300153717</v>
      </c>
      <c r="N15" s="112">
        <v>25312.029601986666</v>
      </c>
      <c r="O15" s="112">
        <v>25683.585662303205</v>
      </c>
      <c r="P15" s="112">
        <v>1</v>
      </c>
      <c r="Q15" s="112">
        <v>50.00261694143056</v>
      </c>
    </row>
    <row r="16" spans="1:17">
      <c r="A16" s="127">
        <v>11</v>
      </c>
      <c r="B16" s="128" t="s">
        <v>559</v>
      </c>
      <c r="C16" s="125">
        <v>21</v>
      </c>
      <c r="D16" s="125">
        <v>713303</v>
      </c>
      <c r="E16" s="125">
        <v>139221.95049666255</v>
      </c>
      <c r="F16" s="125">
        <v>69916.789608765728</v>
      </c>
      <c r="G16" s="125">
        <v>69305.160987896801</v>
      </c>
      <c r="H16" s="125">
        <v>160125.48396112502</v>
      </c>
      <c r="I16" s="112">
        <v>21</v>
      </c>
      <c r="J16" s="112">
        <v>661554</v>
      </c>
      <c r="K16" s="112">
        <v>62033.573030129861</v>
      </c>
      <c r="L16" s="112">
        <v>99184.760399646562</v>
      </c>
      <c r="M16" s="112">
        <v>-37151.18736951668</v>
      </c>
      <c r="N16" s="112">
        <v>130073.36077217842</v>
      </c>
      <c r="O16" s="112">
        <v>132661.7756329157</v>
      </c>
      <c r="P16" s="112">
        <v>0</v>
      </c>
      <c r="Q16" s="112">
        <v>0</v>
      </c>
    </row>
    <row r="17" spans="1:17">
      <c r="A17" s="127">
        <v>12</v>
      </c>
      <c r="B17" s="128" t="s">
        <v>560</v>
      </c>
      <c r="C17" s="125">
        <v>18</v>
      </c>
      <c r="D17" s="125">
        <v>326233</v>
      </c>
      <c r="E17" s="125">
        <v>4462.1110288223745</v>
      </c>
      <c r="F17" s="125">
        <v>33384.654464061998</v>
      </c>
      <c r="G17" s="125">
        <v>-28922.543435239626</v>
      </c>
      <c r="H17" s="125">
        <v>28307.795247619426</v>
      </c>
      <c r="I17" s="112">
        <v>15</v>
      </c>
      <c r="J17" s="112">
        <v>271688</v>
      </c>
      <c r="K17" s="112">
        <v>6476.1527500377806</v>
      </c>
      <c r="L17" s="112">
        <v>5908.9684199269004</v>
      </c>
      <c r="M17" s="112">
        <v>567.18433011088086</v>
      </c>
      <c r="N17" s="112">
        <v>27772.365001717026</v>
      </c>
      <c r="O17" s="112">
        <v>27852.850275685509</v>
      </c>
      <c r="P17" s="112">
        <v>4</v>
      </c>
      <c r="Q17" s="112">
        <v>66.253701772175035</v>
      </c>
    </row>
    <row r="18" spans="1:17">
      <c r="A18" s="127">
        <v>13</v>
      </c>
      <c r="B18" s="128" t="s">
        <v>561</v>
      </c>
      <c r="C18" s="125">
        <v>22</v>
      </c>
      <c r="D18" s="125">
        <v>384593</v>
      </c>
      <c r="E18" s="125">
        <v>125477.62339755008</v>
      </c>
      <c r="F18" s="125">
        <v>86051.987597664294</v>
      </c>
      <c r="G18" s="125">
        <v>39425.635899885776</v>
      </c>
      <c r="H18" s="125">
        <v>119558.58919492589</v>
      </c>
      <c r="I18" s="112">
        <v>22</v>
      </c>
      <c r="J18" s="112">
        <v>331836</v>
      </c>
      <c r="K18" s="112">
        <v>36998.113408362966</v>
      </c>
      <c r="L18" s="112">
        <v>67480.335266352005</v>
      </c>
      <c r="M18" s="112">
        <v>-30482.221857989021</v>
      </c>
      <c r="N18" s="112">
        <v>93383.346848393194</v>
      </c>
      <c r="O18" s="112">
        <v>96623.553098144286</v>
      </c>
      <c r="P18" s="112">
        <v>0</v>
      </c>
      <c r="Q18" s="112">
        <v>0</v>
      </c>
    </row>
    <row r="19" spans="1:17">
      <c r="A19" s="127">
        <v>14</v>
      </c>
      <c r="B19" s="128" t="s">
        <v>562</v>
      </c>
      <c r="C19" s="125">
        <v>21</v>
      </c>
      <c r="D19" s="125">
        <v>213245</v>
      </c>
      <c r="E19" s="125">
        <v>23493.936578318295</v>
      </c>
      <c r="F19" s="125">
        <v>17452.201308862674</v>
      </c>
      <c r="G19" s="125">
        <v>6041.7352694556212</v>
      </c>
      <c r="H19" s="125">
        <v>16245.711925982563</v>
      </c>
      <c r="I19" s="112">
        <v>21</v>
      </c>
      <c r="J19" s="112">
        <v>178641</v>
      </c>
      <c r="K19" s="112">
        <v>9992.7467763317309</v>
      </c>
      <c r="L19" s="112">
        <v>11691.764096145602</v>
      </c>
      <c r="M19" s="112">
        <v>-1699.0173198138693</v>
      </c>
      <c r="N19" s="112">
        <v>15222.246259394407</v>
      </c>
      <c r="O19" s="112">
        <v>15285.786255628482</v>
      </c>
      <c r="P19" s="112">
        <v>0</v>
      </c>
      <c r="Q19" s="112">
        <v>0</v>
      </c>
    </row>
    <row r="20" spans="1:17">
      <c r="A20" s="127">
        <v>15</v>
      </c>
      <c r="B20" s="128" t="s">
        <v>563</v>
      </c>
      <c r="C20" s="125">
        <v>4</v>
      </c>
      <c r="D20" s="125">
        <v>57385</v>
      </c>
      <c r="E20" s="125">
        <v>1302.0062298008274</v>
      </c>
      <c r="F20" s="125">
        <v>814.15969467599996</v>
      </c>
      <c r="G20" s="125">
        <v>487.84653512482748</v>
      </c>
      <c r="H20" s="125">
        <v>1500.2253812567792</v>
      </c>
      <c r="I20" s="112">
        <v>4</v>
      </c>
      <c r="J20" s="112">
        <v>44766</v>
      </c>
      <c r="K20" s="112">
        <v>551.15718260699998</v>
      </c>
      <c r="L20" s="112">
        <v>841.78870813699996</v>
      </c>
      <c r="M20" s="112">
        <v>-290.63152552999998</v>
      </c>
      <c r="N20" s="112">
        <v>1261.0202131107726</v>
      </c>
      <c r="O20" s="112">
        <v>1271.5450257883647</v>
      </c>
      <c r="P20" s="112">
        <v>0</v>
      </c>
      <c r="Q20" s="112">
        <v>0</v>
      </c>
    </row>
    <row r="21" spans="1:17">
      <c r="A21" s="127">
        <v>16</v>
      </c>
      <c r="B21" s="128" t="s">
        <v>564</v>
      </c>
      <c r="C21" s="125">
        <v>10</v>
      </c>
      <c r="D21" s="125">
        <v>251799</v>
      </c>
      <c r="E21" s="125">
        <v>79001.995853709144</v>
      </c>
      <c r="F21" s="125">
        <v>49181.827161264002</v>
      </c>
      <c r="G21" s="125">
        <v>29820.168692445146</v>
      </c>
      <c r="H21" s="125">
        <v>65435.974217439893</v>
      </c>
      <c r="I21" s="112">
        <v>12</v>
      </c>
      <c r="J21" s="112">
        <v>262624</v>
      </c>
      <c r="K21" s="112">
        <v>114951.39380688425</v>
      </c>
      <c r="L21" s="112">
        <v>103517.67929646061</v>
      </c>
      <c r="M21" s="112">
        <v>11433.714510423659</v>
      </c>
      <c r="N21" s="112">
        <v>80631.805820900627</v>
      </c>
      <c r="O21" s="112">
        <v>80726.773056336868</v>
      </c>
      <c r="P21" s="112">
        <v>0</v>
      </c>
      <c r="Q21" s="112">
        <v>0</v>
      </c>
    </row>
    <row r="22" spans="1:17">
      <c r="A22" s="127"/>
      <c r="B22" s="124" t="s">
        <v>777</v>
      </c>
      <c r="C22" s="129">
        <v>318</v>
      </c>
      <c r="D22" s="129">
        <v>8246129</v>
      </c>
      <c r="E22" s="129">
        <v>8145259.8911251202</v>
      </c>
      <c r="F22" s="129">
        <v>7914668.539706151</v>
      </c>
      <c r="G22" s="129">
        <v>230591.3518190071</v>
      </c>
      <c r="H22" s="129">
        <v>1328225.709904874</v>
      </c>
      <c r="I22" s="113">
        <v>312</v>
      </c>
      <c r="J22" s="113">
        <v>7386732</v>
      </c>
      <c r="K22" s="113">
        <v>8424634.4812420644</v>
      </c>
      <c r="L22" s="113">
        <v>8492988.8077219427</v>
      </c>
      <c r="M22" s="113">
        <v>-68354.346479889136</v>
      </c>
      <c r="N22" s="113">
        <v>1298961.0259360522</v>
      </c>
      <c r="O22" s="113">
        <v>1378257.271727178</v>
      </c>
      <c r="P22" s="113">
        <v>10</v>
      </c>
      <c r="Q22" s="113">
        <v>246.63350031272211</v>
      </c>
    </row>
    <row r="23" spans="1:17">
      <c r="A23" s="127"/>
      <c r="B23" s="130"/>
      <c r="C23" s="125"/>
      <c r="D23" s="125"/>
      <c r="E23" s="125"/>
      <c r="F23" s="125"/>
      <c r="G23" s="125"/>
      <c r="H23" s="125"/>
      <c r="I23" s="112"/>
      <c r="J23" s="112"/>
      <c r="K23" s="112"/>
      <c r="L23" s="112"/>
      <c r="M23" s="112"/>
      <c r="N23" s="112"/>
      <c r="O23" s="112"/>
      <c r="P23" s="112"/>
      <c r="Q23" s="112"/>
    </row>
    <row r="24" spans="1:17">
      <c r="A24" s="118" t="s">
        <v>565</v>
      </c>
      <c r="B24" s="124" t="s">
        <v>566</v>
      </c>
      <c r="C24" s="125"/>
      <c r="D24" s="125"/>
      <c r="E24" s="125"/>
      <c r="F24" s="125"/>
      <c r="G24" s="125"/>
      <c r="H24" s="125"/>
      <c r="I24" s="112"/>
      <c r="J24" s="112"/>
      <c r="K24" s="112"/>
      <c r="L24" s="112"/>
      <c r="M24" s="112"/>
      <c r="N24" s="112"/>
      <c r="O24" s="112"/>
      <c r="P24" s="112"/>
      <c r="Q24" s="112"/>
    </row>
    <row r="25" spans="1:17">
      <c r="A25" s="127">
        <v>17</v>
      </c>
      <c r="B25" s="131" t="s">
        <v>567</v>
      </c>
      <c r="C25" s="125">
        <v>10</v>
      </c>
      <c r="D25" s="125">
        <v>1396229</v>
      </c>
      <c r="E25" s="125">
        <v>3150.0383132483544</v>
      </c>
      <c r="F25" s="125">
        <v>6804.7533283663925</v>
      </c>
      <c r="G25" s="125">
        <v>-3654.715015118039</v>
      </c>
      <c r="H25" s="125">
        <v>19891.289122957565</v>
      </c>
      <c r="I25" s="112">
        <v>14</v>
      </c>
      <c r="J25" s="112">
        <v>3082531</v>
      </c>
      <c r="K25" s="112">
        <v>34234.150921548069</v>
      </c>
      <c r="L25" s="112">
        <v>6077.7933488830895</v>
      </c>
      <c r="M25" s="112">
        <v>28156.357572664976</v>
      </c>
      <c r="N25" s="112">
        <v>54932.244775610241</v>
      </c>
      <c r="O25" s="112">
        <v>50426.890659295859</v>
      </c>
      <c r="P25" s="112">
        <v>0</v>
      </c>
      <c r="Q25" s="112">
        <v>0</v>
      </c>
    </row>
    <row r="26" spans="1:17">
      <c r="A26" s="127">
        <v>18</v>
      </c>
      <c r="B26" s="131" t="s">
        <v>568</v>
      </c>
      <c r="C26" s="125">
        <v>32</v>
      </c>
      <c r="D26" s="125">
        <v>10581870</v>
      </c>
      <c r="E26" s="125">
        <v>39657.153146817232</v>
      </c>
      <c r="F26" s="125">
        <v>50244.40426834175</v>
      </c>
      <c r="G26" s="125">
        <v>-10587.251121524519</v>
      </c>
      <c r="H26" s="125">
        <v>178324.3397104138</v>
      </c>
      <c r="I26" s="112">
        <v>31</v>
      </c>
      <c r="J26" s="112">
        <v>12444858</v>
      </c>
      <c r="K26" s="112">
        <v>49719.837749833459</v>
      </c>
      <c r="L26" s="112">
        <v>36201.414036532311</v>
      </c>
      <c r="M26" s="112">
        <v>13518.423713301143</v>
      </c>
      <c r="N26" s="112">
        <v>226190.65882378205</v>
      </c>
      <c r="O26" s="112">
        <v>218707.4075115961</v>
      </c>
      <c r="P26" s="112">
        <v>0</v>
      </c>
      <c r="Q26" s="112">
        <v>0</v>
      </c>
    </row>
    <row r="27" spans="1:17">
      <c r="A27" s="127">
        <v>19</v>
      </c>
      <c r="B27" s="131" t="s">
        <v>569</v>
      </c>
      <c r="C27" s="125">
        <v>28</v>
      </c>
      <c r="D27" s="125">
        <v>5017194</v>
      </c>
      <c r="E27" s="125">
        <v>18404.825627111339</v>
      </c>
      <c r="F27" s="125">
        <v>18011.634681420514</v>
      </c>
      <c r="G27" s="125">
        <v>393.19094568081846</v>
      </c>
      <c r="H27" s="125">
        <v>76427.693183816431</v>
      </c>
      <c r="I27" s="112">
        <v>27</v>
      </c>
      <c r="J27" s="112">
        <v>6729990</v>
      </c>
      <c r="K27" s="112">
        <v>30934.796973458284</v>
      </c>
      <c r="L27" s="112">
        <v>16200.486759823089</v>
      </c>
      <c r="M27" s="112">
        <v>14734.310213635197</v>
      </c>
      <c r="N27" s="112">
        <v>110143.11748357932</v>
      </c>
      <c r="O27" s="112">
        <v>105287.35476497482</v>
      </c>
      <c r="P27" s="112">
        <v>0</v>
      </c>
      <c r="Q27" s="112">
        <v>0</v>
      </c>
    </row>
    <row r="28" spans="1:17">
      <c r="A28" s="127">
        <v>20</v>
      </c>
      <c r="B28" s="131" t="s">
        <v>570</v>
      </c>
      <c r="C28" s="125">
        <v>27</v>
      </c>
      <c r="D28" s="125">
        <v>6660657</v>
      </c>
      <c r="E28" s="125">
        <v>23950.757725592855</v>
      </c>
      <c r="F28" s="125">
        <v>27698.180344323493</v>
      </c>
      <c r="G28" s="125">
        <v>-3747.4226187306394</v>
      </c>
      <c r="H28" s="125">
        <v>116403.48032348837</v>
      </c>
      <c r="I28" s="112">
        <v>26</v>
      </c>
      <c r="J28" s="112">
        <v>8705192</v>
      </c>
      <c r="K28" s="112">
        <v>41520.378876213668</v>
      </c>
      <c r="L28" s="112">
        <v>25211.56149834703</v>
      </c>
      <c r="M28" s="112">
        <v>16308.817377866631</v>
      </c>
      <c r="N28" s="112">
        <v>159928.03118272263</v>
      </c>
      <c r="O28" s="112">
        <v>154141.31945546504</v>
      </c>
      <c r="P28" s="112">
        <v>0</v>
      </c>
      <c r="Q28" s="112">
        <v>0</v>
      </c>
    </row>
    <row r="29" spans="1:17">
      <c r="A29" s="127">
        <v>21</v>
      </c>
      <c r="B29" s="131" t="s">
        <v>571</v>
      </c>
      <c r="C29" s="125">
        <v>24</v>
      </c>
      <c r="D29" s="125">
        <v>5055627</v>
      </c>
      <c r="E29" s="125">
        <v>16335.211680245393</v>
      </c>
      <c r="F29" s="125">
        <v>19370.698379139067</v>
      </c>
      <c r="G29" s="125">
        <v>-3035.4866988936701</v>
      </c>
      <c r="H29" s="125">
        <v>69799.341112095615</v>
      </c>
      <c r="I29" s="112">
        <v>24</v>
      </c>
      <c r="J29" s="112">
        <v>7870459</v>
      </c>
      <c r="K29" s="112">
        <v>32427.131644519468</v>
      </c>
      <c r="L29" s="112">
        <v>22311.344772825243</v>
      </c>
      <c r="M29" s="112">
        <v>10115.776871694225</v>
      </c>
      <c r="N29" s="112">
        <v>106857.28950986583</v>
      </c>
      <c r="O29" s="112">
        <v>102992.23013636921</v>
      </c>
      <c r="P29" s="112">
        <v>0</v>
      </c>
      <c r="Q29" s="112">
        <v>0</v>
      </c>
    </row>
    <row r="30" spans="1:17">
      <c r="A30" s="127">
        <v>22</v>
      </c>
      <c r="B30" s="131" t="s">
        <v>572</v>
      </c>
      <c r="C30" s="125">
        <v>7</v>
      </c>
      <c r="D30" s="125">
        <v>502856</v>
      </c>
      <c r="E30" s="125">
        <v>2151.0373137146826</v>
      </c>
      <c r="F30" s="125">
        <v>881.18349955100007</v>
      </c>
      <c r="G30" s="125">
        <v>1269.8538141636827</v>
      </c>
      <c r="H30" s="125">
        <v>6735.2506450786814</v>
      </c>
      <c r="I30" s="112">
        <v>8</v>
      </c>
      <c r="J30" s="112">
        <v>567533</v>
      </c>
      <c r="K30" s="112">
        <v>2425.8058784820996</v>
      </c>
      <c r="L30" s="112">
        <v>1282.0876154619768</v>
      </c>
      <c r="M30" s="112">
        <v>1143.7182630201225</v>
      </c>
      <c r="N30" s="112">
        <v>9818.9431666311702</v>
      </c>
      <c r="O30" s="112">
        <v>9614.676060585567</v>
      </c>
      <c r="P30" s="112">
        <v>0</v>
      </c>
      <c r="Q30" s="112">
        <v>0</v>
      </c>
    </row>
    <row r="31" spans="1:17">
      <c r="A31" s="127">
        <v>23</v>
      </c>
      <c r="B31" s="131" t="s">
        <v>573</v>
      </c>
      <c r="C31" s="125">
        <v>18</v>
      </c>
      <c r="D31" s="125">
        <v>3749461</v>
      </c>
      <c r="E31" s="125">
        <v>8641.3177092719197</v>
      </c>
      <c r="F31" s="125">
        <v>17743.495765248808</v>
      </c>
      <c r="G31" s="125">
        <v>-9102.1780559768922</v>
      </c>
      <c r="H31" s="125">
        <v>61149.814952685563</v>
      </c>
      <c r="I31" s="112">
        <v>22</v>
      </c>
      <c r="J31" s="112">
        <v>4022810</v>
      </c>
      <c r="K31" s="112">
        <v>14699.177836843039</v>
      </c>
      <c r="L31" s="112">
        <v>14726.708934778015</v>
      </c>
      <c r="M31" s="112">
        <v>-27.53109793497724</v>
      </c>
      <c r="N31" s="112">
        <v>78773.525217624163</v>
      </c>
      <c r="O31" s="112">
        <v>76436.371369791712</v>
      </c>
      <c r="P31" s="112">
        <v>0</v>
      </c>
      <c r="Q31" s="112">
        <v>0</v>
      </c>
    </row>
    <row r="32" spans="1:17">
      <c r="A32" s="127">
        <v>24</v>
      </c>
      <c r="B32" s="131" t="s">
        <v>574</v>
      </c>
      <c r="C32" s="125">
        <v>25</v>
      </c>
      <c r="D32" s="125">
        <v>3927912</v>
      </c>
      <c r="E32" s="125">
        <v>19014.90341924383</v>
      </c>
      <c r="F32" s="125">
        <v>17125.093007296808</v>
      </c>
      <c r="G32" s="125">
        <v>1889.8104119470217</v>
      </c>
      <c r="H32" s="125">
        <v>68603.208540818538</v>
      </c>
      <c r="I32" s="112">
        <v>26</v>
      </c>
      <c r="J32" s="112">
        <v>5067076</v>
      </c>
      <c r="K32" s="112">
        <v>32718.979333683419</v>
      </c>
      <c r="L32" s="112">
        <v>16720.993325544572</v>
      </c>
      <c r="M32" s="112">
        <v>15997.986008138845</v>
      </c>
      <c r="N32" s="112">
        <v>96710.251465738533</v>
      </c>
      <c r="O32" s="112">
        <v>93514.985514269603</v>
      </c>
      <c r="P32" s="112">
        <v>0</v>
      </c>
      <c r="Q32" s="112">
        <v>0</v>
      </c>
    </row>
    <row r="33" spans="1:17">
      <c r="A33" s="127">
        <v>25</v>
      </c>
      <c r="B33" s="131" t="s">
        <v>575</v>
      </c>
      <c r="C33" s="125">
        <v>106</v>
      </c>
      <c r="D33" s="125">
        <v>7877874</v>
      </c>
      <c r="E33" s="125">
        <v>38458.798795875875</v>
      </c>
      <c r="F33" s="125">
        <v>28657.447000387485</v>
      </c>
      <c r="G33" s="125">
        <v>9801.3518954784013</v>
      </c>
      <c r="H33" s="125">
        <v>98079.645481263375</v>
      </c>
      <c r="I33" s="112">
        <v>117</v>
      </c>
      <c r="J33" s="112">
        <v>11894913</v>
      </c>
      <c r="K33" s="112">
        <v>68251.8484984893</v>
      </c>
      <c r="L33" s="112">
        <v>41123.357494312324</v>
      </c>
      <c r="M33" s="112">
        <v>27128.491004176976</v>
      </c>
      <c r="N33" s="112">
        <v>148830.47316170359</v>
      </c>
      <c r="O33" s="112">
        <v>144894.14929667854</v>
      </c>
      <c r="P33" s="112">
        <v>0</v>
      </c>
      <c r="Q33" s="112">
        <v>0</v>
      </c>
    </row>
    <row r="34" spans="1:17">
      <c r="A34" s="127">
        <v>26</v>
      </c>
      <c r="B34" s="131" t="s">
        <v>576</v>
      </c>
      <c r="C34" s="125">
        <v>42</v>
      </c>
      <c r="D34" s="125">
        <v>12604158</v>
      </c>
      <c r="E34" s="125">
        <v>16072.599887158416</v>
      </c>
      <c r="F34" s="125">
        <v>16221.109396803819</v>
      </c>
      <c r="G34" s="125">
        <v>-148.50950963540004</v>
      </c>
      <c r="H34" s="125">
        <v>125228.27713860368</v>
      </c>
      <c r="I34" s="112">
        <v>39</v>
      </c>
      <c r="J34" s="112">
        <v>13896408</v>
      </c>
      <c r="K34" s="112">
        <v>21134.928034322893</v>
      </c>
      <c r="L34" s="112">
        <v>19683.303263182817</v>
      </c>
      <c r="M34" s="112">
        <v>1451.6147711400743</v>
      </c>
      <c r="N34" s="112">
        <v>147840.96646965598</v>
      </c>
      <c r="O34" s="112">
        <v>141776.4303201898</v>
      </c>
      <c r="P34" s="112">
        <v>0</v>
      </c>
      <c r="Q34" s="112">
        <v>0</v>
      </c>
    </row>
    <row r="35" spans="1:17">
      <c r="A35" s="127">
        <v>27</v>
      </c>
      <c r="B35" s="131" t="s">
        <v>577</v>
      </c>
      <c r="C35" s="125">
        <v>25</v>
      </c>
      <c r="D35" s="125">
        <v>8370526</v>
      </c>
      <c r="E35" s="125">
        <v>31878.858637776048</v>
      </c>
      <c r="F35" s="125">
        <v>40923.721289914378</v>
      </c>
      <c r="G35" s="125">
        <v>-9044.8626521283331</v>
      </c>
      <c r="H35" s="125">
        <v>158724.86690266602</v>
      </c>
      <c r="I35" s="112">
        <v>31</v>
      </c>
      <c r="J35" s="112">
        <v>11648458</v>
      </c>
      <c r="K35" s="112">
        <v>72967.711090566401</v>
      </c>
      <c r="L35" s="112">
        <v>37090.827973694999</v>
      </c>
      <c r="M35" s="112">
        <v>35876.883116871395</v>
      </c>
      <c r="N35" s="112">
        <v>225430.26889062874</v>
      </c>
      <c r="O35" s="112">
        <v>217926.75160737475</v>
      </c>
      <c r="P35" s="112">
        <v>0</v>
      </c>
      <c r="Q35" s="112">
        <v>0</v>
      </c>
    </row>
    <row r="36" spans="1:17">
      <c r="A36" s="127"/>
      <c r="B36" s="124" t="s">
        <v>778</v>
      </c>
      <c r="C36" s="129">
        <v>344</v>
      </c>
      <c r="D36" s="129">
        <v>65744364</v>
      </c>
      <c r="E36" s="129">
        <v>217715.502256056</v>
      </c>
      <c r="F36" s="129">
        <v>243681.72096079355</v>
      </c>
      <c r="G36" s="129">
        <v>-25966.218604737569</v>
      </c>
      <c r="H36" s="129">
        <v>979367.20711388777</v>
      </c>
      <c r="I36" s="112">
        <v>365</v>
      </c>
      <c r="J36" s="112">
        <v>85930228</v>
      </c>
      <c r="K36" s="112">
        <v>401034.74683796015</v>
      </c>
      <c r="L36" s="112">
        <v>236629.87902338547</v>
      </c>
      <c r="M36" s="112">
        <v>164404.8478145746</v>
      </c>
      <c r="N36" s="112">
        <v>1365455.7701475422</v>
      </c>
      <c r="O36" s="112">
        <v>1315718.566696591</v>
      </c>
      <c r="P36" s="112">
        <v>0</v>
      </c>
      <c r="Q36" s="112">
        <v>0</v>
      </c>
    </row>
    <row r="37" spans="1:17">
      <c r="A37" s="127"/>
      <c r="B37" s="130"/>
      <c r="C37" s="125"/>
      <c r="D37" s="125"/>
      <c r="E37" s="125"/>
      <c r="F37" s="125"/>
      <c r="G37" s="125"/>
      <c r="H37" s="125"/>
      <c r="I37" s="112"/>
      <c r="J37" s="112"/>
      <c r="K37" s="112"/>
      <c r="L37" s="112"/>
      <c r="M37" s="112"/>
      <c r="N37" s="112"/>
      <c r="O37" s="112"/>
      <c r="P37" s="112"/>
      <c r="Q37" s="112"/>
    </row>
    <row r="38" spans="1:17">
      <c r="A38" s="118" t="s">
        <v>578</v>
      </c>
      <c r="B38" s="124" t="s">
        <v>579</v>
      </c>
      <c r="C38" s="125"/>
      <c r="D38" s="125"/>
      <c r="E38" s="125"/>
      <c r="F38" s="125"/>
      <c r="G38" s="125"/>
      <c r="H38" s="125"/>
      <c r="I38" s="112"/>
      <c r="J38" s="112"/>
      <c r="K38" s="112"/>
      <c r="L38" s="112"/>
      <c r="M38" s="112"/>
      <c r="N38" s="112"/>
      <c r="O38" s="112"/>
      <c r="P38" s="112"/>
      <c r="Q38" s="112"/>
    </row>
    <row r="39" spans="1:17">
      <c r="A39" s="127">
        <v>28</v>
      </c>
      <c r="B39" s="131" t="s">
        <v>580</v>
      </c>
      <c r="C39" s="125">
        <v>21</v>
      </c>
      <c r="D39" s="125">
        <v>381152</v>
      </c>
      <c r="E39" s="125">
        <v>3600.1688717965217</v>
      </c>
      <c r="F39" s="125">
        <v>3926.7356487802444</v>
      </c>
      <c r="G39" s="125">
        <v>-326.56677698372334</v>
      </c>
      <c r="H39" s="125">
        <v>12915.79808050569</v>
      </c>
      <c r="I39" s="112">
        <v>21</v>
      </c>
      <c r="J39" s="112">
        <v>504505</v>
      </c>
      <c r="K39" s="112">
        <v>9589.8836142312175</v>
      </c>
      <c r="L39" s="112">
        <v>4959.6870710892872</v>
      </c>
      <c r="M39" s="112">
        <v>4630.1965431419312</v>
      </c>
      <c r="N39" s="112">
        <v>21073.643160429823</v>
      </c>
      <c r="O39" s="112">
        <v>20693.741434820582</v>
      </c>
      <c r="P39" s="112">
        <v>1</v>
      </c>
      <c r="Q39" s="112">
        <v>0</v>
      </c>
    </row>
    <row r="40" spans="1:17" ht="30">
      <c r="A40" s="127">
        <v>29</v>
      </c>
      <c r="B40" s="131" t="s">
        <v>581</v>
      </c>
      <c r="C40" s="125">
        <v>34</v>
      </c>
      <c r="D40" s="125">
        <v>4753093</v>
      </c>
      <c r="E40" s="125">
        <v>16337.730044671946</v>
      </c>
      <c r="F40" s="125">
        <v>42184.737488202016</v>
      </c>
      <c r="G40" s="125">
        <v>-25847.007443530052</v>
      </c>
      <c r="H40" s="125">
        <v>123075.17601588706</v>
      </c>
      <c r="I40" s="112">
        <v>32</v>
      </c>
      <c r="J40" s="112">
        <v>5050651</v>
      </c>
      <c r="K40" s="112">
        <v>31896.637188260123</v>
      </c>
      <c r="L40" s="112">
        <v>28474.407153770164</v>
      </c>
      <c r="M40" s="112">
        <v>3422.2300344899604</v>
      </c>
      <c r="N40" s="112">
        <v>148518.68826714245</v>
      </c>
      <c r="O40" s="112">
        <v>145256.46281081106</v>
      </c>
      <c r="P40" s="112">
        <v>2</v>
      </c>
      <c r="Q40" s="112">
        <v>9.3272369400714599</v>
      </c>
    </row>
    <row r="41" spans="1:17" ht="30">
      <c r="A41" s="127">
        <v>30</v>
      </c>
      <c r="B41" s="131" t="s">
        <v>582</v>
      </c>
      <c r="C41" s="125">
        <v>24</v>
      </c>
      <c r="D41" s="125">
        <v>2840426</v>
      </c>
      <c r="E41" s="125">
        <v>28091.59989338768</v>
      </c>
      <c r="F41" s="125">
        <v>27672.801949345412</v>
      </c>
      <c r="G41" s="125">
        <v>418.79794404226146</v>
      </c>
      <c r="H41" s="125">
        <v>107882.5825436942</v>
      </c>
      <c r="I41" s="112">
        <v>25</v>
      </c>
      <c r="J41" s="112">
        <v>4245466</v>
      </c>
      <c r="K41" s="112">
        <v>83995.978104833819</v>
      </c>
      <c r="L41" s="112">
        <v>26998.661940039332</v>
      </c>
      <c r="M41" s="112">
        <v>56997.316164804455</v>
      </c>
      <c r="N41" s="112">
        <v>178862.66073650969</v>
      </c>
      <c r="O41" s="112">
        <v>176356.42824530165</v>
      </c>
      <c r="P41" s="112">
        <v>0</v>
      </c>
      <c r="Q41" s="112">
        <v>0</v>
      </c>
    </row>
    <row r="42" spans="1:17">
      <c r="A42" s="127">
        <v>31</v>
      </c>
      <c r="B42" s="131" t="s">
        <v>583</v>
      </c>
      <c r="C42" s="125">
        <v>10</v>
      </c>
      <c r="D42" s="125">
        <v>719116</v>
      </c>
      <c r="E42" s="125">
        <v>4250.58848635289</v>
      </c>
      <c r="F42" s="125">
        <v>4441.0412582527806</v>
      </c>
      <c r="G42" s="125">
        <v>-190.45277188989076</v>
      </c>
      <c r="H42" s="125">
        <v>14795.074595801436</v>
      </c>
      <c r="I42" s="112">
        <v>10</v>
      </c>
      <c r="J42" s="112">
        <v>795488</v>
      </c>
      <c r="K42" s="112">
        <v>5798.7655610184038</v>
      </c>
      <c r="L42" s="112">
        <v>4300.5207990082235</v>
      </c>
      <c r="M42" s="112">
        <v>1498.24476201018</v>
      </c>
      <c r="N42" s="112">
        <v>19582.47600212496</v>
      </c>
      <c r="O42" s="112">
        <v>20325.409611794479</v>
      </c>
      <c r="P42" s="112">
        <v>0</v>
      </c>
      <c r="Q42" s="112">
        <v>0</v>
      </c>
    </row>
    <row r="43" spans="1:17">
      <c r="A43" s="127">
        <v>32</v>
      </c>
      <c r="B43" s="131" t="s">
        <v>584</v>
      </c>
      <c r="C43" s="125">
        <v>27</v>
      </c>
      <c r="D43" s="125">
        <v>438567</v>
      </c>
      <c r="E43" s="125">
        <v>79773.717163179041</v>
      </c>
      <c r="F43" s="125">
        <v>52865.446049621285</v>
      </c>
      <c r="G43" s="125">
        <v>26908.27111353775</v>
      </c>
      <c r="H43" s="125">
        <v>74530.009840470026</v>
      </c>
      <c r="I43" s="112">
        <v>25</v>
      </c>
      <c r="J43" s="112">
        <v>499685</v>
      </c>
      <c r="K43" s="112">
        <v>122159.11909202491</v>
      </c>
      <c r="L43" s="112">
        <v>99403.090747462425</v>
      </c>
      <c r="M43" s="112">
        <v>22756.038344562501</v>
      </c>
      <c r="N43" s="112">
        <v>95216.570856424194</v>
      </c>
      <c r="O43" s="112">
        <v>110447.46997041757</v>
      </c>
      <c r="P43" s="112">
        <v>0</v>
      </c>
      <c r="Q43" s="112">
        <v>0</v>
      </c>
    </row>
    <row r="44" spans="1:17">
      <c r="A44" s="127">
        <v>33</v>
      </c>
      <c r="B44" s="131" t="s">
        <v>585</v>
      </c>
      <c r="C44" s="125">
        <v>23</v>
      </c>
      <c r="D44" s="125">
        <v>289451</v>
      </c>
      <c r="E44" s="125">
        <v>1762.8400768993097</v>
      </c>
      <c r="F44" s="125">
        <v>5661.8071962910799</v>
      </c>
      <c r="G44" s="125">
        <v>-3898.9671193917693</v>
      </c>
      <c r="H44" s="125">
        <v>9758.6071056518485</v>
      </c>
      <c r="I44" s="112">
        <v>22</v>
      </c>
      <c r="J44" s="112">
        <v>354715</v>
      </c>
      <c r="K44" s="112">
        <v>13126.478304623159</v>
      </c>
      <c r="L44" s="112">
        <v>7210.2249563141413</v>
      </c>
      <c r="M44" s="112">
        <v>5916.2533483090247</v>
      </c>
      <c r="N44" s="112">
        <v>16664.064130478466</v>
      </c>
      <c r="O44" s="112">
        <v>16945.095613839119</v>
      </c>
      <c r="P44" s="112">
        <v>2</v>
      </c>
      <c r="Q44" s="112">
        <v>25.81287180798526</v>
      </c>
    </row>
    <row r="45" spans="1:17">
      <c r="A45" s="127"/>
      <c r="B45" s="124" t="s">
        <v>779</v>
      </c>
      <c r="C45" s="129">
        <v>139</v>
      </c>
      <c r="D45" s="129">
        <v>9421805</v>
      </c>
      <c r="E45" s="129">
        <v>133816.64453628738</v>
      </c>
      <c r="F45" s="129">
        <v>136752.56959049281</v>
      </c>
      <c r="G45" s="129">
        <v>-2935.9250542154241</v>
      </c>
      <c r="H45" s="129">
        <v>342957.24818201025</v>
      </c>
      <c r="I45" s="113">
        <v>135</v>
      </c>
      <c r="J45" s="113">
        <v>11450510</v>
      </c>
      <c r="K45" s="113">
        <v>266566.86186499166</v>
      </c>
      <c r="L45" s="113">
        <v>171346.59266768355</v>
      </c>
      <c r="M45" s="113">
        <v>95220.279197318057</v>
      </c>
      <c r="N45" s="113">
        <v>479918.10315310961</v>
      </c>
      <c r="O45" s="113">
        <v>490024.60768698441</v>
      </c>
      <c r="P45" s="113">
        <v>5</v>
      </c>
      <c r="Q45" s="113">
        <v>35.140108748056718</v>
      </c>
    </row>
    <row r="46" spans="1:17">
      <c r="A46" s="127"/>
      <c r="B46" s="130"/>
      <c r="C46" s="125"/>
      <c r="D46" s="125"/>
      <c r="E46" s="125"/>
      <c r="F46" s="125"/>
      <c r="G46" s="125"/>
      <c r="H46" s="125"/>
      <c r="I46" s="112"/>
      <c r="J46" s="112"/>
      <c r="K46" s="112"/>
      <c r="L46" s="112"/>
      <c r="M46" s="112"/>
      <c r="N46" s="112"/>
      <c r="O46" s="112"/>
      <c r="P46" s="112"/>
      <c r="Q46" s="112"/>
    </row>
    <row r="47" spans="1:17">
      <c r="A47" s="118" t="s">
        <v>586</v>
      </c>
      <c r="B47" s="124" t="s">
        <v>587</v>
      </c>
      <c r="C47" s="125"/>
      <c r="D47" s="125"/>
      <c r="E47" s="125"/>
      <c r="F47" s="125"/>
      <c r="G47" s="125"/>
      <c r="H47" s="125"/>
      <c r="I47" s="112"/>
      <c r="J47" s="112"/>
      <c r="K47" s="112"/>
      <c r="L47" s="112"/>
      <c r="M47" s="112"/>
      <c r="N47" s="112"/>
      <c r="O47" s="112"/>
      <c r="P47" s="112"/>
      <c r="Q47" s="112"/>
    </row>
    <row r="48" spans="1:17">
      <c r="A48" s="127">
        <v>34</v>
      </c>
      <c r="B48" s="131" t="s">
        <v>588</v>
      </c>
      <c r="C48" s="125">
        <v>25</v>
      </c>
      <c r="D48" s="125">
        <v>2626188</v>
      </c>
      <c r="E48" s="125">
        <v>2972.0974763437075</v>
      </c>
      <c r="F48" s="125">
        <v>1687.1499053456996</v>
      </c>
      <c r="G48" s="125">
        <v>1284.9475709980074</v>
      </c>
      <c r="H48" s="125">
        <v>13569.262683335477</v>
      </c>
      <c r="I48" s="112">
        <v>25</v>
      </c>
      <c r="J48" s="112">
        <v>2684311</v>
      </c>
      <c r="K48" s="112">
        <v>2338.6553341359968</v>
      </c>
      <c r="L48" s="112">
        <v>1581.2515796068587</v>
      </c>
      <c r="M48" s="112">
        <v>757.40375452913838</v>
      </c>
      <c r="N48" s="112">
        <v>16405.532726651512</v>
      </c>
      <c r="O48" s="112">
        <v>16021.384183642747</v>
      </c>
      <c r="P48" s="112">
        <v>0</v>
      </c>
      <c r="Q48" s="112">
        <v>0</v>
      </c>
    </row>
    <row r="49" spans="1:17">
      <c r="A49" s="127">
        <v>35</v>
      </c>
      <c r="B49" s="131" t="s">
        <v>589</v>
      </c>
      <c r="C49" s="125">
        <v>10</v>
      </c>
      <c r="D49" s="125">
        <v>2883877</v>
      </c>
      <c r="E49" s="125">
        <v>726.6259807536353</v>
      </c>
      <c r="F49" s="125">
        <v>434.64382559202852</v>
      </c>
      <c r="G49" s="125">
        <v>291.98215516160678</v>
      </c>
      <c r="H49" s="125">
        <v>10807.570746414181</v>
      </c>
      <c r="I49" s="112">
        <v>10</v>
      </c>
      <c r="J49" s="112">
        <v>2894434</v>
      </c>
      <c r="K49" s="112">
        <v>1061.2741119560001</v>
      </c>
      <c r="L49" s="112">
        <v>554.14229801200008</v>
      </c>
      <c r="M49" s="112">
        <v>507.13181394399993</v>
      </c>
      <c r="N49" s="112">
        <v>13131.235289600159</v>
      </c>
      <c r="O49" s="112">
        <v>12841.652542951932</v>
      </c>
      <c r="P49" s="112">
        <v>0</v>
      </c>
      <c r="Q49" s="112">
        <v>0</v>
      </c>
    </row>
    <row r="50" spans="1:17">
      <c r="A50" s="127"/>
      <c r="B50" s="124" t="s">
        <v>780</v>
      </c>
      <c r="C50" s="129">
        <v>35</v>
      </c>
      <c r="D50" s="129">
        <v>5510065</v>
      </c>
      <c r="E50" s="129">
        <v>3698.7234570973428</v>
      </c>
      <c r="F50" s="129">
        <v>2121.793730937728</v>
      </c>
      <c r="G50" s="129">
        <v>1576.9297261596143</v>
      </c>
      <c r="H50" s="129">
        <v>24376.833429749659</v>
      </c>
      <c r="I50" s="113">
        <v>35</v>
      </c>
      <c r="J50" s="113">
        <v>5578745</v>
      </c>
      <c r="K50" s="113">
        <v>3399.9294460919969</v>
      </c>
      <c r="L50" s="113">
        <v>2135.3938776188588</v>
      </c>
      <c r="M50" s="113">
        <v>1264.5355684731383</v>
      </c>
      <c r="N50" s="113">
        <v>29536.76801625167</v>
      </c>
      <c r="O50" s="113">
        <v>28863.036726594677</v>
      </c>
      <c r="P50" s="113">
        <v>0</v>
      </c>
      <c r="Q50" s="113">
        <v>0</v>
      </c>
    </row>
    <row r="51" spans="1:17">
      <c r="A51" s="127"/>
      <c r="B51" s="130"/>
      <c r="C51" s="125"/>
      <c r="D51" s="125"/>
      <c r="E51" s="125"/>
      <c r="F51" s="125"/>
      <c r="G51" s="125"/>
      <c r="H51" s="125"/>
      <c r="I51" s="112"/>
      <c r="J51" s="112"/>
      <c r="K51" s="112"/>
      <c r="L51" s="112"/>
      <c r="M51" s="112"/>
      <c r="N51" s="112"/>
      <c r="O51" s="112"/>
      <c r="P51" s="112"/>
      <c r="Q51" s="112"/>
    </row>
    <row r="52" spans="1:17">
      <c r="A52" s="118" t="s">
        <v>590</v>
      </c>
      <c r="B52" s="124" t="s">
        <v>591</v>
      </c>
      <c r="C52" s="125"/>
      <c r="D52" s="125"/>
      <c r="E52" s="125"/>
      <c r="F52" s="125"/>
      <c r="G52" s="125"/>
      <c r="H52" s="125"/>
      <c r="I52" s="112"/>
      <c r="J52" s="112"/>
      <c r="K52" s="112"/>
      <c r="L52" s="112"/>
      <c r="M52" s="112"/>
      <c r="N52" s="112"/>
      <c r="O52" s="112"/>
      <c r="P52" s="112"/>
      <c r="Q52" s="112"/>
    </row>
    <row r="53" spans="1:17">
      <c r="A53" s="127">
        <v>36</v>
      </c>
      <c r="B53" s="128" t="s">
        <v>592</v>
      </c>
      <c r="C53" s="125">
        <v>44</v>
      </c>
      <c r="D53" s="125">
        <v>1014993</v>
      </c>
      <c r="E53" s="125">
        <v>12880.26498470049</v>
      </c>
      <c r="F53" s="125">
        <v>8301.4867789072669</v>
      </c>
      <c r="G53" s="125">
        <v>4578.7782057932227</v>
      </c>
      <c r="H53" s="125">
        <v>19164.168942586173</v>
      </c>
      <c r="I53" s="112">
        <v>93</v>
      </c>
      <c r="J53" s="112">
        <v>2469089</v>
      </c>
      <c r="K53" s="112">
        <v>55917.401733357532</v>
      </c>
      <c r="L53" s="112">
        <v>11147.099271620327</v>
      </c>
      <c r="M53" s="112">
        <v>44770.312461737201</v>
      </c>
      <c r="N53" s="112">
        <v>68675.73366935263</v>
      </c>
      <c r="O53" s="112">
        <v>58096.853295552646</v>
      </c>
      <c r="P53" s="112">
        <v>0</v>
      </c>
      <c r="Q53" s="112">
        <v>0</v>
      </c>
    </row>
    <row r="54" spans="1:17">
      <c r="A54" s="127">
        <v>37</v>
      </c>
      <c r="B54" s="128" t="s">
        <v>593</v>
      </c>
      <c r="C54" s="125">
        <v>11</v>
      </c>
      <c r="D54" s="125">
        <v>1299324</v>
      </c>
      <c r="E54" s="125">
        <v>8248.2282676779996</v>
      </c>
      <c r="F54" s="125">
        <v>1329.2612064953973</v>
      </c>
      <c r="G54" s="125">
        <v>6918.9670611826023</v>
      </c>
      <c r="H54" s="125">
        <v>14122.72112861801</v>
      </c>
      <c r="I54" s="112">
        <v>11</v>
      </c>
      <c r="J54" s="112">
        <v>4241840</v>
      </c>
      <c r="K54" s="112">
        <v>4975.8459720599994</v>
      </c>
      <c r="L54" s="112">
        <v>2435.230779175452</v>
      </c>
      <c r="M54" s="112">
        <v>2540.6151928845475</v>
      </c>
      <c r="N54" s="112">
        <v>19280.88890840497</v>
      </c>
      <c r="O54" s="112">
        <v>19369.572436630471</v>
      </c>
      <c r="P54" s="112">
        <v>0</v>
      </c>
      <c r="Q54" s="112">
        <v>0</v>
      </c>
    </row>
    <row r="55" spans="1:17">
      <c r="A55" s="127">
        <v>38</v>
      </c>
      <c r="B55" s="128" t="s">
        <v>594</v>
      </c>
      <c r="C55" s="125">
        <v>92</v>
      </c>
      <c r="D55" s="125">
        <v>4255464</v>
      </c>
      <c r="E55" s="125">
        <v>106511.91012704599</v>
      </c>
      <c r="F55" s="125">
        <v>66691.997465771419</v>
      </c>
      <c r="G55" s="125">
        <v>39819.912661274568</v>
      </c>
      <c r="H55" s="125">
        <v>275930.80806709366</v>
      </c>
      <c r="I55" s="112">
        <v>124</v>
      </c>
      <c r="J55" s="112">
        <v>10541730</v>
      </c>
      <c r="K55" s="112">
        <v>139616.10560208157</v>
      </c>
      <c r="L55" s="112">
        <v>58766.734531716036</v>
      </c>
      <c r="M55" s="112">
        <v>80849.371070365567</v>
      </c>
      <c r="N55" s="112">
        <v>411362.40884253057</v>
      </c>
      <c r="O55" s="112">
        <v>397042.90039685811</v>
      </c>
      <c r="P55" s="112">
        <v>0</v>
      </c>
      <c r="Q55" s="112">
        <v>0</v>
      </c>
    </row>
    <row r="56" spans="1:17">
      <c r="A56" s="127">
        <v>39</v>
      </c>
      <c r="B56" s="128" t="s">
        <v>595</v>
      </c>
      <c r="C56" s="125">
        <v>35</v>
      </c>
      <c r="D56" s="125">
        <v>696682</v>
      </c>
      <c r="E56" s="125">
        <v>9854.5490116497276</v>
      </c>
      <c r="F56" s="125">
        <v>1942.5244801854856</v>
      </c>
      <c r="G56" s="125">
        <v>7912.0245314642407</v>
      </c>
      <c r="H56" s="125">
        <v>12407.908900996026</v>
      </c>
      <c r="I56" s="112">
        <v>45</v>
      </c>
      <c r="J56" s="112">
        <v>1254895</v>
      </c>
      <c r="K56" s="112">
        <v>15035.833834453095</v>
      </c>
      <c r="L56" s="112">
        <v>4361.9372485021986</v>
      </c>
      <c r="M56" s="112">
        <v>10673.896585950893</v>
      </c>
      <c r="N56" s="112">
        <v>22609.185769324682</v>
      </c>
      <c r="O56" s="112">
        <v>21830.644166775117</v>
      </c>
      <c r="P56" s="112">
        <v>0</v>
      </c>
      <c r="Q56" s="112">
        <v>0</v>
      </c>
    </row>
    <row r="57" spans="1:17">
      <c r="A57" s="127"/>
      <c r="B57" s="124" t="s">
        <v>781</v>
      </c>
      <c r="C57" s="129">
        <v>182</v>
      </c>
      <c r="D57" s="129">
        <v>7266463</v>
      </c>
      <c r="E57" s="129">
        <v>137494.95239107421</v>
      </c>
      <c r="F57" s="129">
        <v>78265.269931359566</v>
      </c>
      <c r="G57" s="129">
        <v>59229.682459714633</v>
      </c>
      <c r="H57" s="129">
        <v>321625.60703929386</v>
      </c>
      <c r="I57" s="113">
        <v>273</v>
      </c>
      <c r="J57" s="113">
        <v>18507554</v>
      </c>
      <c r="K57" s="113">
        <v>215545.18714195222</v>
      </c>
      <c r="L57" s="113">
        <v>76711.001831014015</v>
      </c>
      <c r="M57" s="113">
        <v>138834.1953109382</v>
      </c>
      <c r="N57" s="113">
        <v>521928.2171896128</v>
      </c>
      <c r="O57" s="113">
        <v>496339.97029581637</v>
      </c>
      <c r="P57" s="113">
        <v>0</v>
      </c>
      <c r="Q57" s="113">
        <v>0</v>
      </c>
    </row>
    <row r="58" spans="1:17">
      <c r="A58" s="127"/>
      <c r="B58" s="130"/>
      <c r="C58" s="125"/>
      <c r="D58" s="125"/>
      <c r="E58" s="125"/>
      <c r="F58" s="125"/>
      <c r="G58" s="125"/>
      <c r="H58" s="125"/>
      <c r="I58" s="112"/>
      <c r="J58" s="112"/>
      <c r="K58" s="112"/>
      <c r="L58" s="112"/>
      <c r="M58" s="112"/>
      <c r="N58" s="112"/>
      <c r="O58" s="112"/>
      <c r="P58" s="112"/>
      <c r="Q58" s="112"/>
    </row>
    <row r="59" spans="1:17">
      <c r="A59" s="127"/>
      <c r="B59" s="124" t="s">
        <v>596</v>
      </c>
      <c r="C59" s="129">
        <v>1018</v>
      </c>
      <c r="D59" s="129">
        <v>96188826</v>
      </c>
      <c r="E59" s="129">
        <v>8637985.7137656361</v>
      </c>
      <c r="F59" s="129">
        <v>8375489.8939197343</v>
      </c>
      <c r="G59" s="129">
        <v>262495.82034592837</v>
      </c>
      <c r="H59" s="129">
        <v>2996552.6056698156</v>
      </c>
      <c r="I59" s="113">
        <v>1120</v>
      </c>
      <c r="J59" s="113">
        <v>128853769</v>
      </c>
      <c r="K59" s="113">
        <v>9311181.2065330613</v>
      </c>
      <c r="L59" s="113">
        <v>8979811.6751216445</v>
      </c>
      <c r="M59" s="113">
        <v>331369.51141141483</v>
      </c>
      <c r="N59" s="113">
        <v>3695799.8844425688</v>
      </c>
      <c r="O59" s="113">
        <v>3709203.4531331644</v>
      </c>
      <c r="P59" s="113">
        <v>15</v>
      </c>
      <c r="Q59" s="113">
        <v>281.77360906077882</v>
      </c>
    </row>
    <row r="60" spans="1:17">
      <c r="A60" s="127"/>
      <c r="B60" s="130"/>
      <c r="C60" s="125"/>
      <c r="D60" s="125"/>
      <c r="E60" s="125"/>
      <c r="F60" s="125"/>
      <c r="G60" s="125"/>
      <c r="H60" s="125"/>
      <c r="I60" s="112"/>
      <c r="J60" s="112"/>
      <c r="K60" s="112"/>
      <c r="L60" s="112"/>
      <c r="M60" s="112"/>
      <c r="N60" s="112"/>
      <c r="O60" s="112"/>
      <c r="P60" s="112"/>
      <c r="Q60" s="112"/>
    </row>
    <row r="61" spans="1:17" s="115" customFormat="1">
      <c r="A61" s="117" t="s">
        <v>597</v>
      </c>
      <c r="B61" s="119" t="s">
        <v>598</v>
      </c>
      <c r="C61" s="129"/>
      <c r="D61" s="129"/>
      <c r="E61" s="129"/>
      <c r="F61" s="129"/>
      <c r="G61" s="129"/>
      <c r="H61" s="129"/>
      <c r="I61" s="112"/>
      <c r="J61" s="112"/>
      <c r="K61" s="112"/>
      <c r="L61" s="112"/>
      <c r="M61" s="112"/>
      <c r="N61" s="112"/>
      <c r="O61" s="112"/>
      <c r="P61" s="112"/>
      <c r="Q61" s="112"/>
    </row>
    <row r="62" spans="1:17">
      <c r="A62" s="127" t="s">
        <v>547</v>
      </c>
      <c r="B62" s="130" t="s">
        <v>548</v>
      </c>
      <c r="C62" s="125"/>
      <c r="D62" s="125"/>
      <c r="E62" s="125"/>
      <c r="F62" s="125"/>
      <c r="G62" s="125"/>
      <c r="H62" s="125"/>
      <c r="I62" s="112"/>
      <c r="J62" s="112"/>
      <c r="K62" s="112"/>
      <c r="L62" s="112"/>
      <c r="M62" s="112"/>
      <c r="N62" s="112"/>
      <c r="O62" s="112"/>
      <c r="P62" s="112"/>
      <c r="Q62" s="112"/>
    </row>
    <row r="63" spans="1:17">
      <c r="A63" s="127" t="s">
        <v>599</v>
      </c>
      <c r="B63" s="130" t="s">
        <v>600</v>
      </c>
      <c r="C63" s="125">
        <v>582</v>
      </c>
      <c r="D63" s="125">
        <v>518249</v>
      </c>
      <c r="E63" s="125">
        <v>1176.363800524</v>
      </c>
      <c r="F63" s="125">
        <v>30346.067344801002</v>
      </c>
      <c r="G63" s="125">
        <v>-29169.703544276999</v>
      </c>
      <c r="H63" s="125">
        <v>118772.34933024301</v>
      </c>
      <c r="I63" s="112">
        <v>296</v>
      </c>
      <c r="J63" s="112">
        <v>190581</v>
      </c>
      <c r="K63" s="112">
        <v>5765.9153788780004</v>
      </c>
      <c r="L63" s="112">
        <v>78410.630944673991</v>
      </c>
      <c r="M63" s="112">
        <v>-72644.715565795996</v>
      </c>
      <c r="N63" s="112">
        <v>48381.267040985796</v>
      </c>
      <c r="O63" s="112">
        <v>48657.631552779807</v>
      </c>
      <c r="P63" s="112">
        <v>0</v>
      </c>
      <c r="Q63" s="112">
        <v>0</v>
      </c>
    </row>
    <row r="64" spans="1:17">
      <c r="A64" s="127" t="s">
        <v>601</v>
      </c>
      <c r="B64" s="130" t="s">
        <v>602</v>
      </c>
      <c r="C64" s="125">
        <v>21</v>
      </c>
      <c r="D64" s="125">
        <v>57446</v>
      </c>
      <c r="E64" s="125">
        <v>0</v>
      </c>
      <c r="F64" s="125">
        <v>1975.1365759710002</v>
      </c>
      <c r="G64" s="125">
        <v>-1975.1365759710002</v>
      </c>
      <c r="H64" s="125">
        <v>2589.0519508890666</v>
      </c>
      <c r="I64" s="112">
        <v>13</v>
      </c>
      <c r="J64" s="112">
        <v>30736</v>
      </c>
      <c r="K64" s="112">
        <v>0</v>
      </c>
      <c r="L64" s="112">
        <v>1070.6066423470008</v>
      </c>
      <c r="M64" s="112">
        <v>-1070.6066423470008</v>
      </c>
      <c r="N64" s="112">
        <v>1619.3185228184675</v>
      </c>
      <c r="O64" s="112">
        <v>1610.4833932898234</v>
      </c>
      <c r="P64" s="112">
        <v>0</v>
      </c>
      <c r="Q64" s="112">
        <v>0</v>
      </c>
    </row>
    <row r="65" spans="1:17">
      <c r="A65" s="127" t="s">
        <v>603</v>
      </c>
      <c r="B65" s="130" t="s">
        <v>604</v>
      </c>
      <c r="C65" s="125">
        <v>9</v>
      </c>
      <c r="D65" s="125">
        <v>89</v>
      </c>
      <c r="E65" s="125">
        <v>0</v>
      </c>
      <c r="F65" s="125">
        <v>0</v>
      </c>
      <c r="G65" s="125">
        <v>0</v>
      </c>
      <c r="H65" s="125">
        <v>2262.1554760022809</v>
      </c>
      <c r="I65" s="112">
        <v>8</v>
      </c>
      <c r="J65" s="112">
        <v>80</v>
      </c>
      <c r="K65" s="112">
        <v>0</v>
      </c>
      <c r="L65" s="112">
        <v>319.00415644900005</v>
      </c>
      <c r="M65" s="112">
        <v>-319.00415644899999</v>
      </c>
      <c r="N65" s="112">
        <v>2002.7042547329415</v>
      </c>
      <c r="O65" s="112">
        <v>1990.3872099699993</v>
      </c>
      <c r="P65" s="112">
        <v>0</v>
      </c>
      <c r="Q65" s="112">
        <v>0</v>
      </c>
    </row>
    <row r="66" spans="1:17">
      <c r="A66" s="127" t="s">
        <v>605</v>
      </c>
      <c r="B66" s="130" t="s">
        <v>606</v>
      </c>
      <c r="C66" s="125">
        <v>8</v>
      </c>
      <c r="D66" s="125">
        <v>17979</v>
      </c>
      <c r="E66" s="125">
        <v>0</v>
      </c>
      <c r="F66" s="125">
        <v>2969.5448350689999</v>
      </c>
      <c r="G66" s="125">
        <v>-2969.5448350689999</v>
      </c>
      <c r="H66" s="125">
        <v>712.30347776126541</v>
      </c>
      <c r="I66" s="112">
        <v>1</v>
      </c>
      <c r="J66" s="112">
        <v>717</v>
      </c>
      <c r="K66" s="112">
        <v>0</v>
      </c>
      <c r="L66" s="112">
        <v>681.48556368900017</v>
      </c>
      <c r="M66" s="112">
        <v>-681.48556368900017</v>
      </c>
      <c r="N66" s="112">
        <v>60.144167316599997</v>
      </c>
      <c r="O66" s="112">
        <v>59.675681812396128</v>
      </c>
      <c r="P66" s="112">
        <v>0</v>
      </c>
      <c r="Q66" s="112">
        <v>0</v>
      </c>
    </row>
    <row r="67" spans="1:17">
      <c r="A67" s="127"/>
      <c r="B67" s="124" t="s">
        <v>782</v>
      </c>
      <c r="C67" s="129">
        <v>620</v>
      </c>
      <c r="D67" s="129">
        <v>593763</v>
      </c>
      <c r="E67" s="129">
        <v>1176.363800524</v>
      </c>
      <c r="F67" s="129">
        <v>35290.748755840999</v>
      </c>
      <c r="G67" s="129">
        <v>-34114.384955317</v>
      </c>
      <c r="H67" s="129">
        <v>124335.86023489563</v>
      </c>
      <c r="I67" s="113">
        <v>318</v>
      </c>
      <c r="J67" s="113">
        <v>222114</v>
      </c>
      <c r="K67" s="113">
        <v>5765.9153788780004</v>
      </c>
      <c r="L67" s="113">
        <v>80481.727307158988</v>
      </c>
      <c r="M67" s="113">
        <v>-74715.811928280993</v>
      </c>
      <c r="N67" s="113">
        <v>52063.433985853801</v>
      </c>
      <c r="O67" s="113">
        <v>52318.177837852032</v>
      </c>
      <c r="P67" s="113">
        <v>0</v>
      </c>
      <c r="Q67" s="113">
        <v>0</v>
      </c>
    </row>
    <row r="68" spans="1:17">
      <c r="A68" s="127"/>
      <c r="B68" s="130"/>
      <c r="C68" s="125"/>
      <c r="D68" s="125"/>
      <c r="E68" s="125"/>
      <c r="F68" s="125"/>
      <c r="G68" s="125"/>
      <c r="H68" s="125"/>
      <c r="I68" s="112"/>
      <c r="J68" s="112"/>
      <c r="K68" s="112"/>
      <c r="L68" s="112"/>
      <c r="M68" s="112"/>
      <c r="N68" s="112"/>
      <c r="O68" s="112"/>
      <c r="P68" s="112"/>
      <c r="Q68" s="112"/>
    </row>
    <row r="69" spans="1:17">
      <c r="A69" s="127" t="s">
        <v>565</v>
      </c>
      <c r="B69" s="130" t="s">
        <v>566</v>
      </c>
      <c r="C69" s="125"/>
      <c r="D69" s="125"/>
      <c r="E69" s="125"/>
      <c r="F69" s="125"/>
      <c r="G69" s="125"/>
      <c r="H69" s="125"/>
      <c r="I69" s="112"/>
      <c r="J69" s="112"/>
      <c r="K69" s="112"/>
      <c r="L69" s="112"/>
      <c r="M69" s="112"/>
      <c r="N69" s="112"/>
      <c r="O69" s="112"/>
      <c r="P69" s="112"/>
      <c r="Q69" s="112"/>
    </row>
    <row r="70" spans="1:17">
      <c r="A70" s="127" t="s">
        <v>599</v>
      </c>
      <c r="B70" s="130" t="s">
        <v>576</v>
      </c>
      <c r="C70" s="125">
        <v>25</v>
      </c>
      <c r="D70" s="125">
        <v>432027</v>
      </c>
      <c r="E70" s="125">
        <v>0</v>
      </c>
      <c r="F70" s="125">
        <v>566.09754794900005</v>
      </c>
      <c r="G70" s="125">
        <v>-566.09754794900005</v>
      </c>
      <c r="H70" s="125">
        <v>4717.4550252820891</v>
      </c>
      <c r="I70" s="112">
        <v>19</v>
      </c>
      <c r="J70" s="112">
        <v>313073</v>
      </c>
      <c r="K70" s="112">
        <v>0</v>
      </c>
      <c r="L70" s="112">
        <v>1091.6316456019999</v>
      </c>
      <c r="M70" s="112">
        <v>-1091.6316456019999</v>
      </c>
      <c r="N70" s="112">
        <v>3752.6828580150691</v>
      </c>
      <c r="O70" s="112">
        <v>3665.546382072685</v>
      </c>
      <c r="P70" s="112">
        <v>0</v>
      </c>
      <c r="Q70" s="112">
        <v>0</v>
      </c>
    </row>
    <row r="71" spans="1:17">
      <c r="A71" s="127" t="s">
        <v>601</v>
      </c>
      <c r="B71" s="130" t="s">
        <v>200</v>
      </c>
      <c r="C71" s="125">
        <v>51</v>
      </c>
      <c r="D71" s="125">
        <v>647506</v>
      </c>
      <c r="E71" s="125">
        <v>4.9900000000000005E-3</v>
      </c>
      <c r="F71" s="125">
        <v>12794.771339879</v>
      </c>
      <c r="G71" s="125">
        <v>-12794.766349878999</v>
      </c>
      <c r="H71" s="125">
        <v>17036.096144377836</v>
      </c>
      <c r="I71" s="112">
        <v>17</v>
      </c>
      <c r="J71" s="112">
        <v>112646</v>
      </c>
      <c r="K71" s="112">
        <v>0</v>
      </c>
      <c r="L71" s="112">
        <v>9218.9669312039987</v>
      </c>
      <c r="M71" s="112">
        <v>-9218.9669312039987</v>
      </c>
      <c r="N71" s="112">
        <v>4520.0516546157169</v>
      </c>
      <c r="O71" s="112">
        <v>4556.0948645059625</v>
      </c>
      <c r="P71" s="112">
        <v>0</v>
      </c>
      <c r="Q71" s="112">
        <v>0</v>
      </c>
    </row>
    <row r="72" spans="1:17">
      <c r="A72" s="127"/>
      <c r="B72" s="124" t="s">
        <v>782</v>
      </c>
      <c r="C72" s="129">
        <v>76</v>
      </c>
      <c r="D72" s="129">
        <v>1079533</v>
      </c>
      <c r="E72" s="129">
        <v>4.9900000000000005E-3</v>
      </c>
      <c r="F72" s="129">
        <v>13360.868887828001</v>
      </c>
      <c r="G72" s="129">
        <v>-13360.863897828</v>
      </c>
      <c r="H72" s="129">
        <v>21753.551169659924</v>
      </c>
      <c r="I72" s="113">
        <v>36</v>
      </c>
      <c r="J72" s="113">
        <v>425719</v>
      </c>
      <c r="K72" s="113">
        <v>0</v>
      </c>
      <c r="L72" s="113">
        <v>10310.598576805998</v>
      </c>
      <c r="M72" s="113">
        <v>-10310.598576805998</v>
      </c>
      <c r="N72" s="113">
        <v>8272.7345126307864</v>
      </c>
      <c r="O72" s="113">
        <v>8221.641246578647</v>
      </c>
      <c r="P72" s="113">
        <v>0</v>
      </c>
      <c r="Q72" s="113">
        <v>0</v>
      </c>
    </row>
    <row r="73" spans="1:17">
      <c r="A73" s="127"/>
      <c r="B73" s="130"/>
      <c r="C73" s="125"/>
      <c r="D73" s="125"/>
      <c r="E73" s="125"/>
      <c r="F73" s="125"/>
      <c r="G73" s="125"/>
      <c r="H73" s="125"/>
      <c r="I73" s="112"/>
      <c r="J73" s="112"/>
      <c r="K73" s="112"/>
      <c r="L73" s="112"/>
      <c r="M73" s="112"/>
      <c r="N73" s="112"/>
      <c r="O73" s="112"/>
      <c r="P73" s="112"/>
      <c r="Q73" s="112"/>
    </row>
    <row r="74" spans="1:17">
      <c r="A74" s="127" t="s">
        <v>578</v>
      </c>
      <c r="B74" s="130" t="s">
        <v>591</v>
      </c>
      <c r="C74" s="125">
        <v>0</v>
      </c>
      <c r="D74" s="125">
        <v>0</v>
      </c>
      <c r="E74" s="125">
        <v>0</v>
      </c>
      <c r="F74" s="125">
        <v>0</v>
      </c>
      <c r="G74" s="125">
        <v>0</v>
      </c>
      <c r="H74" s="125">
        <v>0</v>
      </c>
      <c r="I74" s="113"/>
      <c r="J74" s="113"/>
      <c r="K74" s="113"/>
      <c r="L74" s="113"/>
      <c r="M74" s="113"/>
      <c r="N74" s="113"/>
      <c r="O74" s="113"/>
      <c r="P74" s="112"/>
      <c r="Q74" s="113"/>
    </row>
    <row r="75" spans="1:17">
      <c r="A75" s="127"/>
      <c r="B75" s="130"/>
      <c r="C75" s="125"/>
      <c r="D75" s="125"/>
      <c r="E75" s="125"/>
      <c r="F75" s="125"/>
      <c r="G75" s="125"/>
      <c r="H75" s="125"/>
      <c r="I75" s="112"/>
      <c r="J75" s="112"/>
      <c r="K75" s="112"/>
      <c r="L75" s="112"/>
      <c r="M75" s="112"/>
      <c r="N75" s="112"/>
      <c r="O75" s="112"/>
      <c r="P75" s="112"/>
      <c r="Q75" s="112"/>
    </row>
    <row r="76" spans="1:17">
      <c r="A76" s="127"/>
      <c r="B76" s="124" t="s">
        <v>607</v>
      </c>
      <c r="C76" s="129">
        <v>696</v>
      </c>
      <c r="D76" s="129">
        <v>1673296</v>
      </c>
      <c r="E76" s="129">
        <v>1176.3687905239999</v>
      </c>
      <c r="F76" s="129">
        <v>48651.617643669</v>
      </c>
      <c r="G76" s="129">
        <v>-47475.248853145</v>
      </c>
      <c r="H76" s="129">
        <v>146089.41140455555</v>
      </c>
      <c r="I76" s="113">
        <v>354</v>
      </c>
      <c r="J76" s="113">
        <v>647833</v>
      </c>
      <c r="K76" s="113">
        <v>5765.9153788780004</v>
      </c>
      <c r="L76" s="113">
        <v>90792.325883964979</v>
      </c>
      <c r="M76" s="113">
        <v>-85026.410505086998</v>
      </c>
      <c r="N76" s="113">
        <v>60336.168498484585</v>
      </c>
      <c r="O76" s="113">
        <v>60539.819084430681</v>
      </c>
      <c r="P76" s="113">
        <v>0</v>
      </c>
      <c r="Q76" s="113">
        <v>0</v>
      </c>
    </row>
    <row r="77" spans="1:17">
      <c r="A77" s="127"/>
      <c r="B77" s="130"/>
      <c r="C77" s="125"/>
      <c r="D77" s="125"/>
      <c r="E77" s="125"/>
      <c r="F77" s="125"/>
      <c r="G77" s="125"/>
      <c r="H77" s="125"/>
      <c r="I77" s="112"/>
      <c r="J77" s="112"/>
      <c r="K77" s="112"/>
      <c r="L77" s="112"/>
      <c r="M77" s="112"/>
      <c r="N77" s="112"/>
      <c r="O77" s="112"/>
      <c r="P77" s="112"/>
      <c r="Q77" s="112"/>
    </row>
    <row r="78" spans="1:17" s="115" customFormat="1">
      <c r="A78" s="117" t="s">
        <v>608</v>
      </c>
      <c r="B78" s="119" t="s">
        <v>609</v>
      </c>
      <c r="C78" s="129"/>
      <c r="D78" s="129"/>
      <c r="E78" s="129"/>
      <c r="F78" s="129"/>
      <c r="G78" s="129"/>
      <c r="H78" s="129"/>
      <c r="I78" s="112"/>
      <c r="J78" s="112"/>
      <c r="K78" s="112"/>
      <c r="L78" s="112"/>
      <c r="M78" s="112"/>
      <c r="N78" s="112"/>
      <c r="O78" s="112"/>
      <c r="P78" s="112"/>
      <c r="Q78" s="112"/>
    </row>
    <row r="79" spans="1:17">
      <c r="A79" s="127"/>
      <c r="B79" s="130" t="s">
        <v>548</v>
      </c>
      <c r="C79" s="125">
        <v>21</v>
      </c>
      <c r="D79" s="125">
        <v>3407</v>
      </c>
      <c r="E79" s="125">
        <v>4.8158221089999991</v>
      </c>
      <c r="F79" s="125">
        <v>282.43322577099997</v>
      </c>
      <c r="G79" s="125">
        <v>-277.61740366199996</v>
      </c>
      <c r="H79" s="125">
        <v>121.52283988113598</v>
      </c>
      <c r="I79" s="112">
        <v>21</v>
      </c>
      <c r="J79" s="112">
        <v>3050</v>
      </c>
      <c r="K79" s="112">
        <v>557.42785747599987</v>
      </c>
      <c r="L79" s="112">
        <v>170.97632586</v>
      </c>
      <c r="M79" s="112">
        <v>386.45153161599995</v>
      </c>
      <c r="N79" s="112">
        <v>546.54031349898298</v>
      </c>
      <c r="O79" s="112">
        <v>552.56345035654579</v>
      </c>
      <c r="P79" s="112">
        <v>0</v>
      </c>
      <c r="Q79" s="112">
        <v>0</v>
      </c>
    </row>
    <row r="80" spans="1:17">
      <c r="A80" s="127"/>
      <c r="B80" s="130"/>
      <c r="C80" s="125"/>
      <c r="D80" s="125"/>
      <c r="E80" s="125"/>
      <c r="F80" s="125"/>
      <c r="G80" s="125"/>
      <c r="H80" s="125"/>
      <c r="I80" s="112"/>
      <c r="J80" s="112"/>
      <c r="K80" s="112"/>
      <c r="L80" s="112"/>
      <c r="M80" s="112"/>
      <c r="N80" s="112"/>
      <c r="O80" s="112"/>
      <c r="P80" s="112"/>
      <c r="Q80" s="112"/>
    </row>
    <row r="81" spans="1:17">
      <c r="A81" s="127" t="s">
        <v>565</v>
      </c>
      <c r="B81" s="130" t="s">
        <v>566</v>
      </c>
      <c r="C81" s="125">
        <v>0</v>
      </c>
      <c r="D81" s="125">
        <v>0</v>
      </c>
      <c r="E81" s="125">
        <v>0</v>
      </c>
      <c r="F81" s="125">
        <v>0</v>
      </c>
      <c r="G81" s="125">
        <v>0</v>
      </c>
      <c r="H81" s="125">
        <v>0</v>
      </c>
      <c r="I81" s="112">
        <v>0</v>
      </c>
      <c r="J81" s="112">
        <v>0</v>
      </c>
      <c r="K81" s="112">
        <v>0</v>
      </c>
      <c r="L81" s="112">
        <v>0</v>
      </c>
      <c r="M81" s="112">
        <v>0</v>
      </c>
      <c r="N81" s="112">
        <v>0</v>
      </c>
      <c r="O81" s="112">
        <v>0</v>
      </c>
      <c r="P81" s="112">
        <v>0</v>
      </c>
      <c r="Q81" s="112">
        <v>0</v>
      </c>
    </row>
    <row r="82" spans="1:17">
      <c r="A82" s="127"/>
      <c r="B82" s="130"/>
      <c r="C82" s="125"/>
      <c r="D82" s="125"/>
      <c r="E82" s="125"/>
      <c r="F82" s="125"/>
      <c r="G82" s="125"/>
      <c r="H82" s="125"/>
      <c r="I82" s="112"/>
      <c r="J82" s="112"/>
      <c r="K82" s="112"/>
      <c r="L82" s="112"/>
      <c r="M82" s="112"/>
      <c r="N82" s="112"/>
      <c r="O82" s="112"/>
      <c r="P82" s="112"/>
      <c r="Q82" s="112"/>
    </row>
    <row r="83" spans="1:17">
      <c r="A83" s="127" t="s">
        <v>578</v>
      </c>
      <c r="B83" s="130" t="s">
        <v>591</v>
      </c>
      <c r="C83" s="125">
        <v>0</v>
      </c>
      <c r="D83" s="125">
        <v>0</v>
      </c>
      <c r="E83" s="125">
        <v>0</v>
      </c>
      <c r="F83" s="125">
        <v>0</v>
      </c>
      <c r="G83" s="125">
        <v>0</v>
      </c>
      <c r="H83" s="125">
        <v>0</v>
      </c>
      <c r="I83" s="112">
        <v>0</v>
      </c>
      <c r="J83" s="112">
        <v>0</v>
      </c>
      <c r="K83" s="112">
        <v>0</v>
      </c>
      <c r="L83" s="112">
        <v>0</v>
      </c>
      <c r="M83" s="112">
        <v>0</v>
      </c>
      <c r="N83" s="112">
        <v>0</v>
      </c>
      <c r="O83" s="112">
        <v>0</v>
      </c>
      <c r="P83" s="112">
        <v>0</v>
      </c>
      <c r="Q83" s="112">
        <v>0</v>
      </c>
    </row>
    <row r="84" spans="1:17">
      <c r="A84" s="127"/>
      <c r="B84" s="130"/>
      <c r="C84" s="125"/>
      <c r="D84" s="125"/>
      <c r="E84" s="125"/>
      <c r="F84" s="125"/>
      <c r="G84" s="125"/>
      <c r="H84" s="125"/>
      <c r="I84" s="112"/>
      <c r="J84" s="112"/>
      <c r="K84" s="112"/>
      <c r="L84" s="112"/>
      <c r="M84" s="112"/>
      <c r="N84" s="112"/>
      <c r="O84" s="112"/>
      <c r="P84" s="112"/>
      <c r="Q84" s="112"/>
    </row>
    <row r="85" spans="1:17" ht="13.5" customHeight="1">
      <c r="A85" s="127"/>
      <c r="B85" s="124" t="s">
        <v>610</v>
      </c>
      <c r="C85" s="129">
        <v>21</v>
      </c>
      <c r="D85" s="129">
        <v>3407</v>
      </c>
      <c r="E85" s="129">
        <v>4.8158221089999991</v>
      </c>
      <c r="F85" s="129">
        <v>282.43322577099997</v>
      </c>
      <c r="G85" s="129">
        <v>-277.61740366199996</v>
      </c>
      <c r="H85" s="129">
        <v>121.52283988113598</v>
      </c>
      <c r="I85" s="113">
        <v>21</v>
      </c>
      <c r="J85" s="113">
        <v>3050</v>
      </c>
      <c r="K85" s="113">
        <v>557.42785747599987</v>
      </c>
      <c r="L85" s="113">
        <v>170.97632586</v>
      </c>
      <c r="M85" s="113">
        <v>386.45153161599995</v>
      </c>
      <c r="N85" s="113">
        <v>546.54031349898298</v>
      </c>
      <c r="O85" s="113">
        <v>552.56345035654579</v>
      </c>
      <c r="P85" s="113">
        <v>0</v>
      </c>
      <c r="Q85" s="113">
        <v>0</v>
      </c>
    </row>
    <row r="86" spans="1:17">
      <c r="A86" s="127"/>
      <c r="B86" s="130"/>
      <c r="C86" s="125"/>
      <c r="D86" s="125"/>
      <c r="E86" s="125"/>
      <c r="F86" s="125"/>
      <c r="G86" s="125"/>
      <c r="H86" s="125"/>
      <c r="I86" s="112"/>
      <c r="J86" s="112"/>
      <c r="K86" s="112"/>
      <c r="L86" s="112"/>
      <c r="M86" s="112"/>
      <c r="N86" s="112"/>
      <c r="O86" s="112"/>
      <c r="P86" s="112"/>
      <c r="Q86" s="112"/>
    </row>
    <row r="87" spans="1:17" s="115" customFormat="1" ht="60">
      <c r="A87" s="132" t="s">
        <v>611</v>
      </c>
      <c r="B87" s="132" t="s">
        <v>611</v>
      </c>
      <c r="C87" s="129">
        <v>1735</v>
      </c>
      <c r="D87" s="129">
        <v>97865529</v>
      </c>
      <c r="E87" s="129">
        <v>8639166.8983782697</v>
      </c>
      <c r="F87" s="129">
        <v>8424423.9447891749</v>
      </c>
      <c r="G87" s="129">
        <v>214742.95408912137</v>
      </c>
      <c r="H87" s="129">
        <v>3142763.5399142522</v>
      </c>
      <c r="I87" s="113">
        <v>1495</v>
      </c>
      <c r="J87" s="113">
        <v>129504652</v>
      </c>
      <c r="K87" s="113">
        <v>9317504.5497694146</v>
      </c>
      <c r="L87" s="113">
        <v>9070774.9773314688</v>
      </c>
      <c r="M87" s="113">
        <v>246729.55243794381</v>
      </c>
      <c r="N87" s="113">
        <v>3756682.5932545522</v>
      </c>
      <c r="O87" s="113">
        <v>3770295.8356679515</v>
      </c>
      <c r="P87" s="113">
        <v>15</v>
      </c>
      <c r="Q87" s="113">
        <v>281.77360906077882</v>
      </c>
    </row>
    <row r="88" spans="1:17">
      <c r="A88" s="127"/>
      <c r="B88" s="130"/>
      <c r="C88" s="125"/>
      <c r="D88" s="125"/>
      <c r="E88" s="125"/>
      <c r="F88" s="125"/>
      <c r="G88" s="125"/>
      <c r="H88" s="125"/>
      <c r="I88" s="112"/>
      <c r="J88" s="112"/>
      <c r="K88" s="112"/>
      <c r="L88" s="112"/>
      <c r="M88" s="112"/>
      <c r="N88" s="112"/>
      <c r="O88" s="112"/>
      <c r="P88" s="112"/>
      <c r="Q88" s="112"/>
    </row>
    <row r="89" spans="1:17">
      <c r="A89" s="127"/>
      <c r="B89" s="130" t="s">
        <v>612</v>
      </c>
      <c r="C89" s="125">
        <v>54</v>
      </c>
      <c r="D89" s="125">
        <v>1163437</v>
      </c>
      <c r="E89" s="125">
        <v>17904.09237891189</v>
      </c>
      <c r="F89" s="125">
        <v>6487.4375941470953</v>
      </c>
      <c r="G89" s="125">
        <v>11416.654784764791</v>
      </c>
      <c r="H89" s="125">
        <v>27325.475330584144</v>
      </c>
      <c r="I89" s="112">
        <v>70</v>
      </c>
      <c r="J89" s="112">
        <v>1728324</v>
      </c>
      <c r="K89" s="112">
        <v>24667.283520271565</v>
      </c>
      <c r="L89" s="112">
        <v>7679.4980029634962</v>
      </c>
      <c r="M89" s="112">
        <v>16987.785517308072</v>
      </c>
      <c r="N89" s="112">
        <v>48361.512732723459</v>
      </c>
      <c r="O89" s="112">
        <v>47088.981262650144</v>
      </c>
      <c r="P89" s="112">
        <v>0</v>
      </c>
      <c r="Q89" s="112">
        <v>0</v>
      </c>
    </row>
    <row r="90" spans="1:17">
      <c r="A90" s="133" t="s">
        <v>68</v>
      </c>
      <c r="B90" s="134"/>
      <c r="C90" s="135"/>
      <c r="D90" s="135"/>
      <c r="E90" s="135"/>
      <c r="F90" s="135"/>
      <c r="G90" s="135"/>
      <c r="H90" s="135"/>
      <c r="I90" s="135"/>
      <c r="J90" s="135"/>
      <c r="K90" s="135"/>
      <c r="L90" s="135"/>
      <c r="M90" s="135"/>
      <c r="N90" s="135"/>
    </row>
    <row r="91" spans="1:17">
      <c r="A91" s="126" t="s">
        <v>613</v>
      </c>
      <c r="I91" s="135"/>
      <c r="J91" s="135"/>
      <c r="K91" s="135"/>
      <c r="L91" s="135"/>
      <c r="M91" s="135"/>
      <c r="N91" s="135"/>
    </row>
    <row r="92" spans="1:17">
      <c r="A92" s="126" t="s">
        <v>614</v>
      </c>
      <c r="I92" s="135"/>
      <c r="J92" s="135"/>
      <c r="K92" s="135"/>
      <c r="L92" s="135"/>
      <c r="M92" s="135"/>
      <c r="N92" s="135"/>
    </row>
    <row r="93" spans="1:17">
      <c r="A93" s="126" t="s">
        <v>1196</v>
      </c>
    </row>
    <row r="94" spans="1:17">
      <c r="A94" s="1207" t="s">
        <v>76</v>
      </c>
      <c r="B94" s="1207"/>
    </row>
    <row r="98" spans="3:10">
      <c r="C98" s="136"/>
    </row>
    <row r="99" spans="3:10">
      <c r="C99" s="136"/>
    </row>
    <row r="100" spans="3:10">
      <c r="C100" s="136"/>
      <c r="I100" s="126"/>
      <c r="J100" s="126"/>
    </row>
  </sheetData>
  <mergeCells count="5">
    <mergeCell ref="I2:Q2"/>
    <mergeCell ref="A94:B94"/>
    <mergeCell ref="A2:A3"/>
    <mergeCell ref="B2:B3"/>
    <mergeCell ref="C2:H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6"/>
  <sheetViews>
    <sheetView tabSelected="1" topLeftCell="A64" zoomScaleNormal="100" workbookViewId="0">
      <selection activeCell="E93" sqref="E92:E93"/>
    </sheetView>
  </sheetViews>
  <sheetFormatPr defaultColWidth="9.140625" defaultRowHeight="12.75"/>
  <cols>
    <col min="1" max="1" width="23.85546875" style="251" customWidth="1"/>
    <col min="2" max="2" width="12.85546875" style="251" customWidth="1"/>
    <col min="3" max="3" width="15.5703125" style="251" bestFit="1" customWidth="1"/>
    <col min="4" max="4" width="6.85546875" style="251" customWidth="1"/>
    <col min="5" max="5" width="15.5703125" style="251" bestFit="1" customWidth="1"/>
    <col min="6" max="6" width="15" style="251" bestFit="1" customWidth="1"/>
    <col min="7" max="7" width="14.140625" style="251" customWidth="1"/>
    <col min="8" max="8" width="15" style="251" bestFit="1" customWidth="1"/>
    <col min="9" max="9" width="15.5703125" style="251" bestFit="1" customWidth="1"/>
    <col min="10" max="10" width="15" style="251" bestFit="1" customWidth="1"/>
    <col min="11" max="11" width="15.5703125" style="251" bestFit="1" customWidth="1"/>
    <col min="12" max="12" width="15" style="251" bestFit="1" customWidth="1"/>
    <col min="13" max="13" width="15.5703125" style="251" bestFit="1" customWidth="1"/>
    <col min="14" max="16" width="15" style="251" bestFit="1" customWidth="1"/>
    <col min="17" max="17" width="15.5703125" style="251" bestFit="1" customWidth="1"/>
    <col min="18" max="18" width="4.5703125" style="251" bestFit="1" customWidth="1"/>
    <col min="19" max="16384" width="9.140625" style="251"/>
  </cols>
  <sheetData>
    <row r="1" spans="1:3">
      <c r="A1" s="774" t="s">
        <v>793</v>
      </c>
    </row>
    <row r="2" spans="1:3">
      <c r="A2" s="1071" t="s">
        <v>825</v>
      </c>
      <c r="B2" s="1072" t="s">
        <v>1261</v>
      </c>
      <c r="C2" s="1072"/>
    </row>
    <row r="3" spans="1:3" ht="25.5">
      <c r="A3" s="1071"/>
      <c r="B3" s="775" t="s">
        <v>1013</v>
      </c>
      <c r="C3" s="776" t="s">
        <v>1012</v>
      </c>
    </row>
    <row r="4" spans="1:3">
      <c r="A4" s="1078" t="s">
        <v>866</v>
      </c>
      <c r="B4" s="1074"/>
      <c r="C4" s="1075"/>
    </row>
    <row r="5" spans="1:3">
      <c r="A5" s="777" t="s">
        <v>826</v>
      </c>
      <c r="B5" s="778">
        <v>51</v>
      </c>
      <c r="C5" s="779">
        <v>111609.14</v>
      </c>
    </row>
    <row r="6" spans="1:3">
      <c r="A6" s="780" t="s">
        <v>827</v>
      </c>
      <c r="B6" s="778">
        <v>21</v>
      </c>
      <c r="C6" s="779">
        <v>70973</v>
      </c>
    </row>
    <row r="7" spans="1:3" ht="25.5">
      <c r="A7" s="781" t="s">
        <v>828</v>
      </c>
      <c r="B7" s="778">
        <v>38</v>
      </c>
      <c r="C7" s="779">
        <v>40636.14</v>
      </c>
    </row>
    <row r="8" spans="1:3">
      <c r="A8" s="777" t="s">
        <v>863</v>
      </c>
      <c r="B8" s="778">
        <v>69</v>
      </c>
      <c r="C8" s="778">
        <v>943.34</v>
      </c>
    </row>
    <row r="9" spans="1:3">
      <c r="A9" s="780" t="s">
        <v>827</v>
      </c>
      <c r="B9" s="778">
        <v>8</v>
      </c>
      <c r="C9" s="778">
        <v>83.57</v>
      </c>
    </row>
    <row r="10" spans="1:3" ht="25.5">
      <c r="A10" s="781" t="s">
        <v>828</v>
      </c>
      <c r="B10" s="782">
        <v>69</v>
      </c>
      <c r="C10" s="782">
        <v>859.77</v>
      </c>
    </row>
    <row r="11" spans="1:3">
      <c r="A11" s="777" t="s">
        <v>829</v>
      </c>
      <c r="B11" s="779">
        <v>120</v>
      </c>
      <c r="C11" s="779">
        <v>112552.48</v>
      </c>
    </row>
    <row r="12" spans="1:3">
      <c r="A12" s="780" t="s">
        <v>830</v>
      </c>
      <c r="B12" s="779">
        <v>29</v>
      </c>
      <c r="C12" s="779">
        <v>71056.570000000007</v>
      </c>
    </row>
    <row r="13" spans="1:3" ht="25.5">
      <c r="A13" s="781" t="s">
        <v>831</v>
      </c>
      <c r="B13" s="779">
        <v>107</v>
      </c>
      <c r="C13" s="779">
        <v>41495.909999999996</v>
      </c>
    </row>
    <row r="14" spans="1:3">
      <c r="A14" s="777" t="s">
        <v>832</v>
      </c>
      <c r="B14" s="779">
        <v>0</v>
      </c>
      <c r="C14" s="779">
        <v>0</v>
      </c>
    </row>
    <row r="15" spans="1:3">
      <c r="A15" s="780" t="s">
        <v>827</v>
      </c>
      <c r="B15" s="779">
        <v>0</v>
      </c>
      <c r="C15" s="779">
        <v>0</v>
      </c>
    </row>
    <row r="16" spans="1:3" ht="25.5">
      <c r="A16" s="781" t="s">
        <v>828</v>
      </c>
      <c r="B16" s="779">
        <v>0</v>
      </c>
      <c r="C16" s="779">
        <v>0</v>
      </c>
    </row>
    <row r="17" spans="1:3">
      <c r="A17" s="777" t="s">
        <v>833</v>
      </c>
      <c r="B17" s="779">
        <v>1</v>
      </c>
      <c r="C17" s="779">
        <v>15</v>
      </c>
    </row>
    <row r="18" spans="1:3">
      <c r="A18" s="780" t="s">
        <v>827</v>
      </c>
      <c r="B18" s="779">
        <v>0</v>
      </c>
      <c r="C18" s="779">
        <v>0</v>
      </c>
    </row>
    <row r="19" spans="1:3" ht="25.5">
      <c r="A19" s="781" t="s">
        <v>828</v>
      </c>
      <c r="B19" s="779">
        <v>1</v>
      </c>
      <c r="C19" s="779">
        <v>15</v>
      </c>
    </row>
    <row r="20" spans="1:3">
      <c r="A20" s="777" t="s">
        <v>834</v>
      </c>
      <c r="B20" s="779">
        <v>1</v>
      </c>
      <c r="C20" s="779">
        <v>15</v>
      </c>
    </row>
    <row r="21" spans="1:3">
      <c r="A21" s="780" t="s">
        <v>827</v>
      </c>
      <c r="B21" s="779">
        <v>0</v>
      </c>
      <c r="C21" s="779">
        <v>0</v>
      </c>
    </row>
    <row r="22" spans="1:3" ht="25.5">
      <c r="A22" s="781" t="s">
        <v>828</v>
      </c>
      <c r="B22" s="779">
        <v>1</v>
      </c>
      <c r="C22" s="779">
        <v>15</v>
      </c>
    </row>
    <row r="23" spans="1:3" ht="25.5">
      <c r="A23" s="783" t="s">
        <v>835</v>
      </c>
      <c r="B23" s="784">
        <v>121</v>
      </c>
      <c r="C23" s="784">
        <v>112567.48</v>
      </c>
    </row>
    <row r="24" spans="1:3">
      <c r="A24" s="780" t="s">
        <v>830</v>
      </c>
      <c r="B24" s="779">
        <v>29</v>
      </c>
      <c r="C24" s="779">
        <v>71056.570000000007</v>
      </c>
    </row>
    <row r="25" spans="1:3" ht="25.5">
      <c r="A25" s="785" t="s">
        <v>831</v>
      </c>
      <c r="B25" s="786">
        <v>108</v>
      </c>
      <c r="C25" s="786">
        <v>41510.909999999996</v>
      </c>
    </row>
    <row r="26" spans="1:3">
      <c r="A26" s="787" t="s">
        <v>836</v>
      </c>
      <c r="B26" s="779">
        <v>43</v>
      </c>
      <c r="C26" s="779">
        <v>26326.7726</v>
      </c>
    </row>
    <row r="27" spans="1:3">
      <c r="A27" s="788" t="s">
        <v>837</v>
      </c>
      <c r="B27" s="778">
        <v>40</v>
      </c>
      <c r="C27" s="779">
        <v>26290.12</v>
      </c>
    </row>
    <row r="28" spans="1:3">
      <c r="A28" s="788" t="s">
        <v>838</v>
      </c>
      <c r="B28" s="778">
        <v>3</v>
      </c>
      <c r="C28" s="778">
        <v>36.6526</v>
      </c>
    </row>
    <row r="29" spans="1:3">
      <c r="A29" s="787" t="s">
        <v>839</v>
      </c>
      <c r="B29" s="786">
        <v>349</v>
      </c>
      <c r="C29" s="786">
        <v>60696.54</v>
      </c>
    </row>
    <row r="30" spans="1:3">
      <c r="A30" s="788" t="s">
        <v>837</v>
      </c>
      <c r="B30" s="789">
        <v>335</v>
      </c>
      <c r="C30" s="786">
        <v>60621.88</v>
      </c>
    </row>
    <row r="31" spans="1:3">
      <c r="A31" s="788" t="s">
        <v>838</v>
      </c>
      <c r="B31" s="789">
        <v>14</v>
      </c>
      <c r="C31" s="786">
        <v>74.66</v>
      </c>
    </row>
    <row r="32" spans="1:3">
      <c r="A32" s="790" t="s">
        <v>840</v>
      </c>
      <c r="B32" s="791">
        <v>29</v>
      </c>
      <c r="C32" s="786">
        <v>31440.66</v>
      </c>
    </row>
    <row r="33" spans="1:3">
      <c r="A33" s="788" t="s">
        <v>837</v>
      </c>
      <c r="B33" s="791">
        <v>29</v>
      </c>
      <c r="C33" s="786">
        <v>31440.66</v>
      </c>
    </row>
    <row r="34" spans="1:3">
      <c r="A34" s="788" t="s">
        <v>838</v>
      </c>
      <c r="B34" s="779">
        <v>0</v>
      </c>
      <c r="C34" s="779">
        <v>0</v>
      </c>
    </row>
    <row r="35" spans="1:3">
      <c r="A35" s="777" t="s">
        <v>841</v>
      </c>
      <c r="B35" s="778">
        <v>20</v>
      </c>
      <c r="C35" s="786">
        <v>14556.900000000001</v>
      </c>
    </row>
    <row r="36" spans="1:3">
      <c r="A36" s="780" t="s">
        <v>842</v>
      </c>
      <c r="B36" s="778">
        <v>19</v>
      </c>
      <c r="C36" s="786">
        <v>14556.12</v>
      </c>
    </row>
    <row r="37" spans="1:3">
      <c r="A37" s="780" t="s">
        <v>843</v>
      </c>
      <c r="B37" s="779">
        <v>1</v>
      </c>
      <c r="C37" s="779">
        <v>0.78</v>
      </c>
    </row>
    <row r="38" spans="1:3" ht="25.5">
      <c r="A38" s="783" t="s">
        <v>844</v>
      </c>
      <c r="B38" s="779">
        <v>0</v>
      </c>
      <c r="C38" s="779">
        <v>0</v>
      </c>
    </row>
    <row r="39" spans="1:3">
      <c r="A39" s="780" t="s">
        <v>827</v>
      </c>
      <c r="B39" s="779">
        <v>0</v>
      </c>
      <c r="C39" s="779">
        <v>0</v>
      </c>
    </row>
    <row r="40" spans="1:3" ht="25.5">
      <c r="A40" s="781" t="s">
        <v>828</v>
      </c>
      <c r="B40" s="779">
        <v>0</v>
      </c>
      <c r="C40" s="779">
        <v>0</v>
      </c>
    </row>
    <row r="41" spans="1:3">
      <c r="A41" s="777" t="s">
        <v>845</v>
      </c>
      <c r="B41" s="779">
        <v>562</v>
      </c>
      <c r="C41" s="779">
        <v>245588.35260000001</v>
      </c>
    </row>
    <row r="42" spans="1:3" ht="25.5">
      <c r="A42" s="781" t="s">
        <v>846</v>
      </c>
      <c r="B42" s="779">
        <v>49</v>
      </c>
      <c r="C42" s="786">
        <v>85613.47</v>
      </c>
    </row>
    <row r="43" spans="1:3" ht="38.25">
      <c r="A43" s="781" t="s">
        <v>847</v>
      </c>
      <c r="B43" s="779">
        <v>529</v>
      </c>
      <c r="C43" s="786">
        <v>159974.88260000001</v>
      </c>
    </row>
    <row r="44" spans="1:3">
      <c r="A44" s="1073" t="s">
        <v>848</v>
      </c>
      <c r="B44" s="1076"/>
      <c r="C44" s="1077"/>
    </row>
    <row r="45" spans="1:3" ht="51">
      <c r="A45" s="790" t="s">
        <v>864</v>
      </c>
      <c r="B45" s="792">
        <v>1405</v>
      </c>
      <c r="C45" s="793">
        <v>588036.72</v>
      </c>
    </row>
    <row r="46" spans="1:3" ht="25.5">
      <c r="A46" s="781" t="s">
        <v>849</v>
      </c>
      <c r="B46" s="794">
        <v>784</v>
      </c>
      <c r="C46" s="793">
        <v>522337</v>
      </c>
    </row>
    <row r="47" spans="1:3" ht="25.5">
      <c r="A47" s="783" t="s">
        <v>850</v>
      </c>
      <c r="B47" s="794">
        <v>28</v>
      </c>
      <c r="C47" s="793">
        <v>11589.45</v>
      </c>
    </row>
    <row r="48" spans="1:3" ht="25.5">
      <c r="A48" s="783" t="s">
        <v>851</v>
      </c>
      <c r="B48" s="794">
        <v>1433</v>
      </c>
      <c r="C48" s="793">
        <v>599626.16999999993</v>
      </c>
    </row>
    <row r="49" spans="1:17">
      <c r="A49" s="1073" t="s">
        <v>852</v>
      </c>
      <c r="B49" s="1074"/>
      <c r="C49" s="1075"/>
    </row>
    <row r="50" spans="1:17" ht="25.5">
      <c r="A50" s="790" t="s">
        <v>853</v>
      </c>
      <c r="B50" s="795">
        <v>0</v>
      </c>
      <c r="C50" s="795">
        <v>0</v>
      </c>
    </row>
    <row r="51" spans="1:17">
      <c r="A51" s="796" t="s">
        <v>854</v>
      </c>
      <c r="B51" s="795">
        <v>2</v>
      </c>
      <c r="C51" s="795">
        <v>949.99</v>
      </c>
    </row>
    <row r="52" spans="1:17">
      <c r="A52" s="796" t="s">
        <v>855</v>
      </c>
      <c r="B52" s="795">
        <v>0</v>
      </c>
      <c r="C52" s="795">
        <v>0</v>
      </c>
    </row>
    <row r="53" spans="1:17" ht="25.5">
      <c r="A53" s="790" t="s">
        <v>856</v>
      </c>
      <c r="B53" s="795">
        <v>4</v>
      </c>
      <c r="C53" s="795">
        <v>13840.87</v>
      </c>
    </row>
    <row r="54" spans="1:17">
      <c r="A54" s="796" t="s">
        <v>857</v>
      </c>
      <c r="B54" s="795">
        <v>7</v>
      </c>
      <c r="C54" s="795">
        <v>16024.8488</v>
      </c>
    </row>
    <row r="55" spans="1:17">
      <c r="A55" s="796" t="s">
        <v>858</v>
      </c>
      <c r="B55" s="795">
        <v>2</v>
      </c>
      <c r="C55" s="795">
        <v>5170.3</v>
      </c>
    </row>
    <row r="56" spans="1:17" ht="25.5">
      <c r="A56" s="790" t="s">
        <v>859</v>
      </c>
      <c r="B56" s="795">
        <v>4</v>
      </c>
      <c r="C56" s="795">
        <v>13840.87</v>
      </c>
    </row>
    <row r="57" spans="1:17">
      <c r="A57" s="796" t="s">
        <v>860</v>
      </c>
      <c r="B57" s="795">
        <v>9</v>
      </c>
      <c r="C57" s="795">
        <v>16974.838800000001</v>
      </c>
    </row>
    <row r="58" spans="1:17">
      <c r="A58" s="796" t="s">
        <v>861</v>
      </c>
      <c r="B58" s="795">
        <v>2</v>
      </c>
      <c r="C58" s="795">
        <v>5170.3</v>
      </c>
    </row>
    <row r="59" spans="1:17">
      <c r="A59" s="1049" t="s">
        <v>1260</v>
      </c>
      <c r="B59" s="1050"/>
      <c r="C59" s="1050"/>
      <c r="D59" s="797"/>
      <c r="E59" s="797"/>
      <c r="F59" s="797"/>
      <c r="G59" s="797"/>
      <c r="H59" s="797"/>
      <c r="I59" s="797"/>
      <c r="J59" s="797"/>
      <c r="K59" s="797"/>
      <c r="L59" s="797"/>
      <c r="M59" s="797"/>
      <c r="N59" s="797"/>
      <c r="O59" s="797"/>
      <c r="P59" s="797"/>
      <c r="Q59" s="797"/>
    </row>
    <row r="60" spans="1:17">
      <c r="A60" s="368" t="s">
        <v>862</v>
      </c>
    </row>
    <row r="61" spans="1:17">
      <c r="A61" s="368" t="s">
        <v>914</v>
      </c>
    </row>
    <row r="62" spans="1:17">
      <c r="A62" s="368" t="s">
        <v>900</v>
      </c>
    </row>
    <row r="64" spans="1:17" ht="17.25" customHeight="1">
      <c r="A64" s="1056" t="s">
        <v>865</v>
      </c>
      <c r="B64" s="1056"/>
      <c r="C64" s="1056"/>
      <c r="D64" s="1056"/>
      <c r="E64" s="1056"/>
      <c r="F64" s="1056"/>
      <c r="G64" s="1056"/>
      <c r="H64" s="1056"/>
      <c r="I64" s="1056"/>
      <c r="J64" s="1056"/>
      <c r="K64" s="1056"/>
      <c r="L64" s="1056"/>
      <c r="M64" s="1056"/>
      <c r="N64" s="1056"/>
      <c r="O64" s="1056"/>
      <c r="P64" s="1056"/>
    </row>
    <row r="65" spans="1:17" ht="17.25" customHeight="1">
      <c r="A65" s="744"/>
      <c r="B65" s="744"/>
      <c r="C65" s="744"/>
      <c r="D65" s="744"/>
      <c r="E65" s="744"/>
      <c r="F65" s="744"/>
      <c r="G65" s="744"/>
      <c r="H65" s="744"/>
      <c r="I65" s="744"/>
      <c r="J65" s="744"/>
      <c r="K65" s="744"/>
      <c r="L65" s="744"/>
      <c r="M65" s="744"/>
      <c r="N65" s="744"/>
      <c r="O65" s="744"/>
      <c r="P65" s="744"/>
    </row>
    <row r="66" spans="1:17" s="303" customFormat="1" ht="18" customHeight="1">
      <c r="A66" s="1057" t="s">
        <v>84</v>
      </c>
      <c r="B66" s="1060" t="s">
        <v>788</v>
      </c>
      <c r="C66" s="1061"/>
      <c r="D66" s="1066" t="s">
        <v>785</v>
      </c>
      <c r="E66" s="1067"/>
      <c r="F66" s="1067"/>
      <c r="G66" s="1068"/>
      <c r="H66" s="1066" t="s">
        <v>786</v>
      </c>
      <c r="I66" s="1067"/>
      <c r="J66" s="1067"/>
      <c r="K66" s="1068"/>
      <c r="L66" s="1066" t="s">
        <v>787</v>
      </c>
      <c r="M66" s="1067"/>
      <c r="N66" s="1067"/>
      <c r="O66" s="1067"/>
      <c r="P66" s="1067"/>
      <c r="Q66" s="1068"/>
    </row>
    <row r="67" spans="1:17" s="303" customFormat="1" ht="18" customHeight="1">
      <c r="A67" s="1058"/>
      <c r="B67" s="1062"/>
      <c r="C67" s="1063"/>
      <c r="D67" s="1057" t="s">
        <v>100</v>
      </c>
      <c r="E67" s="1069"/>
      <c r="F67" s="1057" t="s">
        <v>101</v>
      </c>
      <c r="G67" s="1069"/>
      <c r="H67" s="1057" t="s">
        <v>102</v>
      </c>
      <c r="I67" s="1069"/>
      <c r="J67" s="1057" t="s">
        <v>103</v>
      </c>
      <c r="K67" s="1069"/>
      <c r="L67" s="1066" t="s">
        <v>104</v>
      </c>
      <c r="M67" s="1067"/>
      <c r="N67" s="1067"/>
      <c r="O67" s="1068"/>
      <c r="P67" s="1057" t="s">
        <v>105</v>
      </c>
      <c r="Q67" s="1069"/>
    </row>
    <row r="68" spans="1:17" s="303" customFormat="1" ht="18" customHeight="1">
      <c r="A68" s="1058"/>
      <c r="B68" s="1064"/>
      <c r="C68" s="1065"/>
      <c r="D68" s="1059"/>
      <c r="E68" s="1070"/>
      <c r="F68" s="1059"/>
      <c r="G68" s="1070"/>
      <c r="H68" s="1059"/>
      <c r="I68" s="1070"/>
      <c r="J68" s="1059"/>
      <c r="K68" s="1070"/>
      <c r="L68" s="1052" t="s">
        <v>106</v>
      </c>
      <c r="M68" s="1053"/>
      <c r="N68" s="1052" t="s">
        <v>107</v>
      </c>
      <c r="O68" s="1053"/>
      <c r="P68" s="1059"/>
      <c r="Q68" s="1070"/>
    </row>
    <row r="69" spans="1:17" s="303" customFormat="1" ht="30" customHeight="1">
      <c r="A69" s="1059"/>
      <c r="B69" s="798" t="s">
        <v>108</v>
      </c>
      <c r="C69" s="798" t="s">
        <v>462</v>
      </c>
      <c r="D69" s="798" t="s">
        <v>108</v>
      </c>
      <c r="E69" s="798" t="s">
        <v>462</v>
      </c>
      <c r="F69" s="798" t="s">
        <v>108</v>
      </c>
      <c r="G69" s="798" t="s">
        <v>462</v>
      </c>
      <c r="H69" s="798" t="s">
        <v>108</v>
      </c>
      <c r="I69" s="798" t="s">
        <v>462</v>
      </c>
      <c r="J69" s="798" t="s">
        <v>108</v>
      </c>
      <c r="K69" s="798" t="s">
        <v>462</v>
      </c>
      <c r="L69" s="798" t="s">
        <v>108</v>
      </c>
      <c r="M69" s="798" t="s">
        <v>462</v>
      </c>
      <c r="N69" s="798" t="s">
        <v>108</v>
      </c>
      <c r="O69" s="798" t="s">
        <v>462</v>
      </c>
      <c r="P69" s="798" t="s">
        <v>108</v>
      </c>
      <c r="Q69" s="798" t="s">
        <v>462</v>
      </c>
    </row>
    <row r="70" spans="1:17" s="803" customFormat="1" ht="15" customHeight="1">
      <c r="A70" s="799" t="s">
        <v>92</v>
      </c>
      <c r="B70" s="800">
        <f t="shared" ref="B70:C80" si="0">D70+F70+P70</f>
        <v>96</v>
      </c>
      <c r="C70" s="800">
        <f t="shared" si="0"/>
        <v>120706.36</v>
      </c>
      <c r="D70" s="801">
        <v>57</v>
      </c>
      <c r="E70" s="802">
        <v>46059.73</v>
      </c>
      <c r="F70" s="801">
        <v>21</v>
      </c>
      <c r="G70" s="802">
        <v>64058.61</v>
      </c>
      <c r="H70" s="801">
        <v>23</v>
      </c>
      <c r="I70" s="802">
        <v>79088.63</v>
      </c>
      <c r="J70" s="801">
        <v>55</v>
      </c>
      <c r="K70" s="802">
        <v>31029.71</v>
      </c>
      <c r="L70" s="801">
        <v>1</v>
      </c>
      <c r="M70" s="802">
        <v>9.5</v>
      </c>
      <c r="N70" s="801">
        <v>77</v>
      </c>
      <c r="O70" s="802">
        <v>110108.84</v>
      </c>
      <c r="P70" s="800">
        <v>18</v>
      </c>
      <c r="Q70" s="802">
        <v>10588.02</v>
      </c>
    </row>
    <row r="71" spans="1:17" s="803" customFormat="1" ht="15" customHeight="1">
      <c r="A71" s="799" t="s">
        <v>93</v>
      </c>
      <c r="B71" s="800">
        <f>SUM(B72:B83)</f>
        <v>192</v>
      </c>
      <c r="C71" s="800">
        <f>SUM(C72:C83)</f>
        <v>150483.74456672004</v>
      </c>
      <c r="D71" s="800">
        <f>SUM(D72:D83)</f>
        <v>121</v>
      </c>
      <c r="E71" s="800">
        <f t="shared" ref="E71:Q71" si="1">SUM(E72:E83)</f>
        <v>112567.8304093</v>
      </c>
      <c r="F71" s="800">
        <f t="shared" si="1"/>
        <v>43</v>
      </c>
      <c r="G71" s="800">
        <f t="shared" si="1"/>
        <v>26326.764157419999</v>
      </c>
      <c r="H71" s="800">
        <f t="shared" si="1"/>
        <v>44</v>
      </c>
      <c r="I71" s="800">
        <f t="shared" si="1"/>
        <v>26341.766550315002</v>
      </c>
      <c r="J71" s="800">
        <f t="shared" si="1"/>
        <v>120</v>
      </c>
      <c r="K71" s="800">
        <f t="shared" si="1"/>
        <v>112552.79175450001</v>
      </c>
      <c r="L71" s="800">
        <f t="shared" si="1"/>
        <v>9</v>
      </c>
      <c r="M71" s="800">
        <f t="shared" si="1"/>
        <v>126.64999999999999</v>
      </c>
      <c r="N71" s="800">
        <f t="shared" si="1"/>
        <v>155</v>
      </c>
      <c r="O71" s="800">
        <f t="shared" si="1"/>
        <v>138767.90830481498</v>
      </c>
      <c r="P71" s="800">
        <f t="shared" si="1"/>
        <v>28</v>
      </c>
      <c r="Q71" s="800">
        <f t="shared" si="1"/>
        <v>11589.15</v>
      </c>
    </row>
    <row r="72" spans="1:17" s="807" customFormat="1" ht="13.5" customHeight="1">
      <c r="A72" s="804">
        <v>44287</v>
      </c>
      <c r="B72" s="805">
        <f t="shared" si="0"/>
        <v>16</v>
      </c>
      <c r="C72" s="805">
        <f t="shared" si="0"/>
        <v>6869.3099999999995</v>
      </c>
      <c r="D72" s="805">
        <v>7</v>
      </c>
      <c r="E72" s="805">
        <v>3008.58</v>
      </c>
      <c r="F72" s="805">
        <v>3</v>
      </c>
      <c r="G72" s="805">
        <v>279.64</v>
      </c>
      <c r="H72" s="805">
        <v>3</v>
      </c>
      <c r="I72" s="805">
        <v>279.64</v>
      </c>
      <c r="J72" s="805">
        <v>7</v>
      </c>
      <c r="K72" s="805">
        <v>3008.58</v>
      </c>
      <c r="L72" s="805">
        <v>1</v>
      </c>
      <c r="M72" s="805">
        <v>9.8699999999999992</v>
      </c>
      <c r="N72" s="805">
        <v>9</v>
      </c>
      <c r="O72" s="805">
        <v>3278.35</v>
      </c>
      <c r="P72" s="805">
        <v>6</v>
      </c>
      <c r="Q72" s="806">
        <v>3581.0899999999997</v>
      </c>
    </row>
    <row r="73" spans="1:17" s="807" customFormat="1" ht="13.5" customHeight="1">
      <c r="A73" s="804">
        <v>44317</v>
      </c>
      <c r="B73" s="805">
        <f t="shared" si="0"/>
        <v>2</v>
      </c>
      <c r="C73" s="805">
        <f t="shared" si="0"/>
        <v>26.12</v>
      </c>
      <c r="D73" s="805">
        <v>1</v>
      </c>
      <c r="E73" s="805">
        <v>1.1200000000000001</v>
      </c>
      <c r="F73" s="805">
        <v>1</v>
      </c>
      <c r="G73" s="805">
        <v>25</v>
      </c>
      <c r="H73" s="805">
        <v>1</v>
      </c>
      <c r="I73" s="805">
        <v>25</v>
      </c>
      <c r="J73" s="805">
        <v>1</v>
      </c>
      <c r="K73" s="805">
        <v>1.1200000000000001</v>
      </c>
      <c r="L73" s="805">
        <v>0</v>
      </c>
      <c r="M73" s="805">
        <v>0</v>
      </c>
      <c r="N73" s="805">
        <v>2</v>
      </c>
      <c r="O73" s="805">
        <v>26.12</v>
      </c>
      <c r="P73" s="805">
        <v>0</v>
      </c>
      <c r="Q73" s="806">
        <v>0</v>
      </c>
    </row>
    <row r="74" spans="1:17" s="807" customFormat="1" ht="13.5" customHeight="1">
      <c r="A74" s="804">
        <v>44349</v>
      </c>
      <c r="B74" s="805">
        <f t="shared" si="0"/>
        <v>10</v>
      </c>
      <c r="C74" s="805">
        <f t="shared" si="0"/>
        <v>9549.92</v>
      </c>
      <c r="D74" s="805">
        <v>8</v>
      </c>
      <c r="E74" s="805">
        <v>9145.82</v>
      </c>
      <c r="F74" s="805">
        <v>2</v>
      </c>
      <c r="G74" s="805">
        <v>404.1</v>
      </c>
      <c r="H74" s="805">
        <v>2</v>
      </c>
      <c r="I74" s="805">
        <v>404.1</v>
      </c>
      <c r="J74" s="805">
        <v>8</v>
      </c>
      <c r="K74" s="805">
        <v>9145.82</v>
      </c>
      <c r="L74" s="805">
        <v>0</v>
      </c>
      <c r="M74" s="805">
        <v>0</v>
      </c>
      <c r="N74" s="805">
        <v>10</v>
      </c>
      <c r="O74" s="805">
        <v>9549.92</v>
      </c>
      <c r="P74" s="805">
        <v>0</v>
      </c>
      <c r="Q74" s="806">
        <v>0</v>
      </c>
    </row>
    <row r="75" spans="1:17" s="807" customFormat="1" ht="13.5" customHeight="1">
      <c r="A75" s="804">
        <v>44379</v>
      </c>
      <c r="B75" s="805">
        <f t="shared" si="0"/>
        <v>14</v>
      </c>
      <c r="C75" s="805">
        <f t="shared" si="0"/>
        <v>15060.77</v>
      </c>
      <c r="D75" s="805">
        <v>8</v>
      </c>
      <c r="E75" s="805">
        <v>13198.25</v>
      </c>
      <c r="F75" s="805">
        <v>2</v>
      </c>
      <c r="G75" s="805">
        <v>54.12</v>
      </c>
      <c r="H75" s="805">
        <v>2</v>
      </c>
      <c r="I75" s="805">
        <v>54.122392895000004</v>
      </c>
      <c r="J75" s="805">
        <v>8</v>
      </c>
      <c r="K75" s="805">
        <v>13198.251345199998</v>
      </c>
      <c r="L75" s="805">
        <v>1</v>
      </c>
      <c r="M75" s="805">
        <v>5</v>
      </c>
      <c r="N75" s="805">
        <v>9</v>
      </c>
      <c r="O75" s="805">
        <v>13247.373738094999</v>
      </c>
      <c r="P75" s="805">
        <v>4</v>
      </c>
      <c r="Q75" s="806">
        <v>1808.4</v>
      </c>
    </row>
    <row r="76" spans="1:17" s="807" customFormat="1" ht="13.5" customHeight="1">
      <c r="A76" s="804">
        <v>44409</v>
      </c>
      <c r="B76" s="805">
        <f t="shared" si="0"/>
        <v>15</v>
      </c>
      <c r="C76" s="805">
        <f t="shared" si="0"/>
        <v>20546.150000000001</v>
      </c>
      <c r="D76" s="805">
        <v>14</v>
      </c>
      <c r="E76" s="805">
        <v>20516.650000000001</v>
      </c>
      <c r="F76" s="805">
        <v>1</v>
      </c>
      <c r="G76" s="805">
        <v>29.5</v>
      </c>
      <c r="H76" s="805">
        <v>1</v>
      </c>
      <c r="I76" s="805">
        <v>29.5</v>
      </c>
      <c r="J76" s="805">
        <v>14</v>
      </c>
      <c r="K76" s="805">
        <v>20516.650000000001</v>
      </c>
      <c r="L76" s="805">
        <v>1</v>
      </c>
      <c r="M76" s="805">
        <v>29.5</v>
      </c>
      <c r="N76" s="805">
        <v>14</v>
      </c>
      <c r="O76" s="805">
        <v>20516.650000000001</v>
      </c>
      <c r="P76" s="805">
        <v>0</v>
      </c>
      <c r="Q76" s="806">
        <v>0</v>
      </c>
    </row>
    <row r="77" spans="1:17" s="303" customFormat="1" ht="15" customHeight="1">
      <c r="A77" s="804" t="s">
        <v>99</v>
      </c>
      <c r="B77" s="805">
        <f t="shared" si="0"/>
        <v>16</v>
      </c>
      <c r="C77" s="805">
        <f t="shared" si="0"/>
        <v>5661.6399999999994</v>
      </c>
      <c r="D77" s="805">
        <v>11</v>
      </c>
      <c r="E77" s="805">
        <v>3943</v>
      </c>
      <c r="F77" s="805">
        <v>1</v>
      </c>
      <c r="G77" s="805">
        <v>24.96</v>
      </c>
      <c r="H77" s="808">
        <v>1</v>
      </c>
      <c r="I77" s="809">
        <v>24.96</v>
      </c>
      <c r="J77" s="809">
        <v>11</v>
      </c>
      <c r="K77" s="805">
        <v>3942.96</v>
      </c>
      <c r="L77" s="810">
        <v>0</v>
      </c>
      <c r="M77" s="810">
        <v>0</v>
      </c>
      <c r="N77" s="810">
        <v>12</v>
      </c>
      <c r="O77" s="805">
        <v>3967.92</v>
      </c>
      <c r="P77" s="805">
        <v>4</v>
      </c>
      <c r="Q77" s="806">
        <v>1693.6799999999998</v>
      </c>
    </row>
    <row r="78" spans="1:17" s="303" customFormat="1" ht="15" customHeight="1">
      <c r="A78" s="804">
        <v>44500</v>
      </c>
      <c r="B78" s="805">
        <f t="shared" si="0"/>
        <v>23</v>
      </c>
      <c r="C78" s="805">
        <f t="shared" si="0"/>
        <v>5832.58</v>
      </c>
      <c r="D78" s="811">
        <v>13</v>
      </c>
      <c r="E78" s="805">
        <v>3047</v>
      </c>
      <c r="F78" s="811">
        <v>5</v>
      </c>
      <c r="G78" s="812">
        <v>786.48</v>
      </c>
      <c r="H78" s="811">
        <v>5</v>
      </c>
      <c r="I78" s="812">
        <v>786.48</v>
      </c>
      <c r="J78" s="811">
        <v>13</v>
      </c>
      <c r="K78" s="805">
        <v>3047</v>
      </c>
      <c r="L78" s="813">
        <v>1</v>
      </c>
      <c r="M78" s="813">
        <v>1.6</v>
      </c>
      <c r="N78" s="810">
        <v>17</v>
      </c>
      <c r="O78" s="805">
        <v>3831.88</v>
      </c>
      <c r="P78" s="811">
        <v>5</v>
      </c>
      <c r="Q78" s="806">
        <v>1999.1</v>
      </c>
    </row>
    <row r="79" spans="1:17" s="303" customFormat="1" ht="15" customHeight="1">
      <c r="A79" s="804">
        <v>44501</v>
      </c>
      <c r="B79" s="805">
        <f t="shared" si="0"/>
        <v>18</v>
      </c>
      <c r="C79" s="805">
        <f t="shared" si="0"/>
        <v>57410.420326300009</v>
      </c>
      <c r="D79" s="808">
        <v>14</v>
      </c>
      <c r="E79" s="805">
        <v>36305.440409300005</v>
      </c>
      <c r="F79" s="811">
        <v>3</v>
      </c>
      <c r="G79" s="805">
        <v>21054.979917000001</v>
      </c>
      <c r="H79" s="811">
        <v>3</v>
      </c>
      <c r="I79" s="805">
        <v>21054.979917000001</v>
      </c>
      <c r="J79" s="811">
        <v>14</v>
      </c>
      <c r="K79" s="805">
        <v>36305.440409300005</v>
      </c>
      <c r="L79" s="813">
        <v>1</v>
      </c>
      <c r="M79" s="778">
        <v>24.9</v>
      </c>
      <c r="N79" s="810">
        <v>16</v>
      </c>
      <c r="O79" s="805">
        <v>57335.520326300008</v>
      </c>
      <c r="P79" s="811">
        <v>1</v>
      </c>
      <c r="Q79" s="806">
        <v>50</v>
      </c>
    </row>
    <row r="80" spans="1:17" s="303" customFormat="1" ht="15" customHeight="1">
      <c r="A80" s="814">
        <v>44531</v>
      </c>
      <c r="B80" s="805">
        <f t="shared" si="0"/>
        <v>31</v>
      </c>
      <c r="C80" s="805">
        <f t="shared" si="0"/>
        <v>18714.216425860002</v>
      </c>
      <c r="D80" s="815">
        <v>20</v>
      </c>
      <c r="E80" s="805">
        <v>15681.09</v>
      </c>
      <c r="F80" s="303">
        <v>10</v>
      </c>
      <c r="G80" s="805">
        <v>2577.1264258600004</v>
      </c>
      <c r="H80" s="811">
        <v>10</v>
      </c>
      <c r="I80" s="805">
        <v>2577.1264258600004</v>
      </c>
      <c r="J80" s="811">
        <v>20</v>
      </c>
      <c r="K80" s="805">
        <v>15681.09</v>
      </c>
      <c r="L80" s="813">
        <v>2</v>
      </c>
      <c r="M80" s="810">
        <v>49.82</v>
      </c>
      <c r="N80" s="811">
        <v>28</v>
      </c>
      <c r="O80" s="805">
        <v>18208.396425859995</v>
      </c>
      <c r="P80" s="811">
        <v>1</v>
      </c>
      <c r="Q80" s="806">
        <v>456</v>
      </c>
    </row>
    <row r="81" spans="1:18" s="303" customFormat="1" ht="15" customHeight="1">
      <c r="A81" s="804">
        <v>44562</v>
      </c>
      <c r="B81" s="805">
        <f t="shared" ref="B81:C83" si="2">D81+F81+P81</f>
        <v>14</v>
      </c>
      <c r="C81" s="805">
        <f t="shared" si="2"/>
        <v>1942.29781456</v>
      </c>
      <c r="D81" s="808">
        <v>6</v>
      </c>
      <c r="E81" s="816">
        <v>714.77</v>
      </c>
      <c r="F81" s="805">
        <v>5</v>
      </c>
      <c r="G81" s="805">
        <v>99.317814560000002</v>
      </c>
      <c r="H81" s="811">
        <v>6</v>
      </c>
      <c r="I81" s="778">
        <v>114.31781456</v>
      </c>
      <c r="J81" s="810">
        <v>5</v>
      </c>
      <c r="K81" s="805">
        <v>699.77</v>
      </c>
      <c r="L81" s="811">
        <v>1</v>
      </c>
      <c r="M81" s="806">
        <v>1.96</v>
      </c>
      <c r="N81" s="811">
        <v>10</v>
      </c>
      <c r="O81" s="816">
        <v>812.12781456000005</v>
      </c>
      <c r="P81" s="811">
        <v>3</v>
      </c>
      <c r="Q81" s="806">
        <v>1128.21</v>
      </c>
    </row>
    <row r="82" spans="1:18" s="303" customFormat="1" ht="15" customHeight="1">
      <c r="A82" s="817">
        <v>44593</v>
      </c>
      <c r="B82" s="805">
        <f t="shared" si="2"/>
        <v>16</v>
      </c>
      <c r="C82" s="805">
        <f t="shared" si="2"/>
        <v>7638.85</v>
      </c>
      <c r="D82" s="808">
        <v>9</v>
      </c>
      <c r="E82" s="805">
        <v>6831.19</v>
      </c>
      <c r="F82" s="811">
        <v>4</v>
      </c>
      <c r="G82" s="805">
        <v>112.64</v>
      </c>
      <c r="H82" s="811">
        <v>4</v>
      </c>
      <c r="I82" s="810">
        <v>112.64</v>
      </c>
      <c r="J82" s="811">
        <v>9</v>
      </c>
      <c r="K82" s="805">
        <v>6831.19</v>
      </c>
      <c r="L82" s="818">
        <v>1</v>
      </c>
      <c r="M82" s="819">
        <v>4</v>
      </c>
      <c r="N82" s="811">
        <v>12</v>
      </c>
      <c r="O82" s="805">
        <v>6939.83</v>
      </c>
      <c r="P82" s="811">
        <v>3</v>
      </c>
      <c r="Q82" s="806">
        <v>695.02</v>
      </c>
    </row>
    <row r="83" spans="1:18" s="303" customFormat="1" ht="15" customHeight="1">
      <c r="A83" s="804">
        <v>44621</v>
      </c>
      <c r="B83" s="805">
        <f t="shared" si="2"/>
        <v>17</v>
      </c>
      <c r="C83" s="805">
        <f t="shared" si="2"/>
        <v>1231.47</v>
      </c>
      <c r="D83" s="808">
        <v>10</v>
      </c>
      <c r="E83" s="805">
        <v>174.92</v>
      </c>
      <c r="F83" s="811">
        <v>6</v>
      </c>
      <c r="G83" s="805">
        <v>878.9</v>
      </c>
      <c r="H83" s="811">
        <v>6</v>
      </c>
      <c r="I83" s="805">
        <v>878.9</v>
      </c>
      <c r="J83" s="811">
        <v>10</v>
      </c>
      <c r="K83" s="805">
        <v>174.92</v>
      </c>
      <c r="L83" s="811">
        <v>0</v>
      </c>
      <c r="M83" s="819">
        <v>0</v>
      </c>
      <c r="N83" s="811">
        <v>16</v>
      </c>
      <c r="O83" s="805">
        <v>1053.82</v>
      </c>
      <c r="P83" s="811">
        <v>1</v>
      </c>
      <c r="Q83" s="806">
        <v>177.65</v>
      </c>
    </row>
    <row r="84" spans="1:18" s="807" customFormat="1" ht="34.5" customHeight="1">
      <c r="A84" s="1055" t="s">
        <v>1255</v>
      </c>
      <c r="B84" s="1055"/>
      <c r="C84" s="1055"/>
      <c r="D84" s="1055"/>
      <c r="E84" s="1055"/>
      <c r="F84" s="1055"/>
      <c r="G84" s="1055"/>
      <c r="H84" s="1055"/>
      <c r="I84" s="1055"/>
      <c r="J84" s="1055"/>
      <c r="K84" s="1055"/>
      <c r="L84" s="1055"/>
      <c r="M84" s="1055"/>
      <c r="N84" s="1055"/>
      <c r="O84" s="1055"/>
      <c r="P84" s="1055"/>
      <c r="Q84" s="1055"/>
    </row>
    <row r="85" spans="1:18" s="807" customFormat="1" ht="13.5" customHeight="1">
      <c r="A85" s="1051" t="s">
        <v>794</v>
      </c>
      <c r="B85" s="1051"/>
      <c r="C85" s="1051"/>
      <c r="D85" s="1051"/>
      <c r="E85" s="1051"/>
      <c r="F85" s="1051"/>
      <c r="G85" s="1051"/>
      <c r="H85" s="1051"/>
      <c r="I85" s="1051"/>
      <c r="J85" s="1051"/>
      <c r="K85" s="1051"/>
      <c r="L85" s="1051"/>
      <c r="M85" s="1051"/>
      <c r="N85" s="1051"/>
      <c r="O85" s="1051"/>
      <c r="P85" s="1051"/>
      <c r="Q85" s="1051"/>
    </row>
    <row r="86" spans="1:18" s="807" customFormat="1" ht="13.5" customHeight="1">
      <c r="A86" s="1051" t="s">
        <v>795</v>
      </c>
      <c r="B86" s="1051"/>
      <c r="C86" s="1051"/>
      <c r="D86" s="1051"/>
      <c r="E86" s="1051"/>
      <c r="F86" s="1051"/>
      <c r="G86" s="1051"/>
      <c r="H86" s="1051"/>
      <c r="I86" s="1051"/>
      <c r="J86" s="820"/>
      <c r="K86" s="820"/>
      <c r="L86" s="820"/>
      <c r="M86" s="820"/>
      <c r="N86" s="820"/>
      <c r="O86" s="821"/>
      <c r="P86" s="821"/>
      <c r="Q86" s="820"/>
    </row>
    <row r="87" spans="1:18" s="807" customFormat="1" ht="13.5" customHeight="1">
      <c r="A87" s="1051" t="s">
        <v>899</v>
      </c>
      <c r="B87" s="1051"/>
      <c r="C87" s="1051"/>
      <c r="D87" s="1051"/>
      <c r="E87" s="1051"/>
      <c r="F87" s="1051"/>
      <c r="G87" s="820"/>
      <c r="H87" s="820"/>
      <c r="I87" s="820"/>
      <c r="J87" s="820"/>
      <c r="K87" s="820"/>
      <c r="L87" s="820"/>
      <c r="N87" s="820"/>
      <c r="P87" s="821"/>
      <c r="Q87" s="820"/>
    </row>
    <row r="88" spans="1:18" s="807" customFormat="1" ht="13.5" customHeight="1">
      <c r="A88" s="1054" t="s">
        <v>1196</v>
      </c>
      <c r="B88" s="1054"/>
      <c r="C88" s="1054"/>
      <c r="D88" s="1054"/>
      <c r="E88" s="1054"/>
      <c r="F88" s="1054"/>
      <c r="G88" s="1054"/>
      <c r="H88" s="1054"/>
      <c r="I88" s="1054"/>
      <c r="J88" s="1054"/>
      <c r="K88" s="1054"/>
      <c r="L88" s="1054"/>
      <c r="M88" s="1054"/>
      <c r="N88" s="1054"/>
      <c r="O88" s="1054"/>
      <c r="P88" s="1054"/>
      <c r="Q88" s="1054"/>
    </row>
    <row r="89" spans="1:18" s="807" customFormat="1" ht="13.5" customHeight="1">
      <c r="A89" s="1054" t="s">
        <v>76</v>
      </c>
      <c r="B89" s="1054"/>
      <c r="C89" s="1054"/>
      <c r="D89" s="1054"/>
      <c r="E89" s="1054"/>
      <c r="F89" s="1054"/>
      <c r="G89" s="1054"/>
      <c r="H89" s="1054"/>
      <c r="I89" s="1054"/>
      <c r="J89" s="1054"/>
      <c r="K89" s="1054"/>
      <c r="L89" s="1054"/>
      <c r="M89" s="1054"/>
      <c r="N89" s="1054"/>
      <c r="O89" s="1054"/>
      <c r="P89" s="1054"/>
      <c r="Q89" s="1054"/>
    </row>
    <row r="90" spans="1:18">
      <c r="D90" s="822"/>
      <c r="E90" s="822"/>
      <c r="F90" s="822"/>
      <c r="G90" s="822"/>
      <c r="H90" s="822"/>
      <c r="I90" s="822"/>
      <c r="J90" s="822"/>
      <c r="K90" s="822"/>
      <c r="L90" s="822"/>
      <c r="M90" s="822"/>
      <c r="N90" s="822"/>
      <c r="O90" s="822"/>
    </row>
    <row r="91" spans="1:18">
      <c r="B91" s="822"/>
      <c r="C91" s="822"/>
      <c r="D91" s="822"/>
      <c r="H91" s="822"/>
      <c r="I91" s="822"/>
      <c r="J91" s="822"/>
      <c r="K91" s="822"/>
      <c r="L91" s="822"/>
      <c r="M91" s="822"/>
      <c r="N91" s="822"/>
      <c r="O91" s="822"/>
      <c r="P91" s="822"/>
      <c r="Q91" s="822"/>
    </row>
    <row r="92" spans="1:18">
      <c r="B92" s="822"/>
      <c r="C92" s="822"/>
      <c r="D92" s="822"/>
      <c r="F92" s="822"/>
      <c r="G92" s="822"/>
      <c r="H92" s="822"/>
      <c r="I92" s="822"/>
      <c r="J92" s="822"/>
      <c r="K92" s="822"/>
      <c r="L92" s="822"/>
      <c r="M92" s="822"/>
      <c r="N92" s="822"/>
      <c r="O92" s="822"/>
      <c r="P92" s="822"/>
      <c r="Q92" s="822"/>
      <c r="R92" s="822"/>
    </row>
    <row r="104" spans="5:7">
      <c r="F104" s="823"/>
      <c r="G104" s="823"/>
    </row>
    <row r="105" spans="5:7">
      <c r="E105" s="823"/>
    </row>
    <row r="109" spans="5:7">
      <c r="F109" s="823"/>
      <c r="G109" s="823"/>
    </row>
    <row r="110" spans="5:7">
      <c r="E110" s="823"/>
    </row>
    <row r="121" spans="4:4">
      <c r="D121" s="823"/>
    </row>
    <row r="126" spans="4:4">
      <c r="D126" s="823"/>
    </row>
  </sheetData>
  <mergeCells count="26">
    <mergeCell ref="A2:A3"/>
    <mergeCell ref="B2:C2"/>
    <mergeCell ref="A49:C49"/>
    <mergeCell ref="A44:C44"/>
    <mergeCell ref="A4:C4"/>
    <mergeCell ref="P67:Q68"/>
    <mergeCell ref="L67:O67"/>
    <mergeCell ref="J67:K68"/>
    <mergeCell ref="F67:G68"/>
    <mergeCell ref="D67:E68"/>
    <mergeCell ref="A59:C59"/>
    <mergeCell ref="A85:Q85"/>
    <mergeCell ref="N68:O68"/>
    <mergeCell ref="A89:Q89"/>
    <mergeCell ref="A86:I86"/>
    <mergeCell ref="A84:Q84"/>
    <mergeCell ref="A87:F87"/>
    <mergeCell ref="A88:Q88"/>
    <mergeCell ref="A64:P64"/>
    <mergeCell ref="A66:A69"/>
    <mergeCell ref="B66:C68"/>
    <mergeCell ref="D66:G66"/>
    <mergeCell ref="H66:K66"/>
    <mergeCell ref="L66:Q66"/>
    <mergeCell ref="H67:I68"/>
    <mergeCell ref="L68:M6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election activeCell="H21" sqref="H21"/>
    </sheetView>
  </sheetViews>
  <sheetFormatPr defaultColWidth="9.140625" defaultRowHeight="15"/>
  <cols>
    <col min="1" max="1" width="11.5703125" style="16" bestFit="1" customWidth="1"/>
    <col min="2" max="7" width="12.140625" style="16" bestFit="1" customWidth="1"/>
    <col min="8" max="8" width="15" style="16" bestFit="1" customWidth="1"/>
    <col min="9" max="9" width="9.5703125" style="16" bestFit="1" customWidth="1"/>
    <col min="10" max="10" width="19.42578125" style="16" bestFit="1" customWidth="1"/>
    <col min="11" max="11" width="4.5703125" style="16" bestFit="1" customWidth="1"/>
    <col min="12" max="16384" width="9.140625" style="16"/>
  </cols>
  <sheetData>
    <row r="1" spans="1:10" ht="15.75" customHeight="1">
      <c r="A1" s="1036" t="s">
        <v>811</v>
      </c>
      <c r="B1" s="1036"/>
      <c r="C1" s="1036"/>
      <c r="D1" s="1036"/>
      <c r="E1" s="1036"/>
      <c r="F1" s="1036"/>
      <c r="G1" s="1036"/>
      <c r="H1" s="1036"/>
      <c r="I1" s="1036"/>
    </row>
    <row r="2" spans="1:10" s="34" customFormat="1" ht="18.75" customHeight="1">
      <c r="A2" s="1047" t="s">
        <v>369</v>
      </c>
      <c r="B2" s="1093" t="s">
        <v>75</v>
      </c>
      <c r="C2" s="1100"/>
      <c r="D2" s="1094"/>
      <c r="E2" s="1093" t="s">
        <v>105</v>
      </c>
      <c r="F2" s="1100"/>
      <c r="G2" s="1094"/>
      <c r="H2" s="1093" t="s">
        <v>87</v>
      </c>
      <c r="I2" s="1100"/>
      <c r="J2" s="1094"/>
    </row>
    <row r="3" spans="1:10" s="34" customFormat="1" ht="34.5" customHeight="1">
      <c r="A3" s="1155"/>
      <c r="B3" s="162" t="s">
        <v>370</v>
      </c>
      <c r="C3" s="162" t="s">
        <v>371</v>
      </c>
      <c r="D3" s="162" t="s">
        <v>372</v>
      </c>
      <c r="E3" s="162" t="s">
        <v>370</v>
      </c>
      <c r="F3" s="162" t="s">
        <v>371</v>
      </c>
      <c r="G3" s="162" t="s">
        <v>372</v>
      </c>
      <c r="H3" s="162" t="s">
        <v>370</v>
      </c>
      <c r="I3" s="162" t="s">
        <v>371</v>
      </c>
      <c r="J3" s="162" t="s">
        <v>373</v>
      </c>
    </row>
    <row r="4" spans="1:10" s="41" customFormat="1" ht="22.5" customHeight="1">
      <c r="A4" s="242" t="s">
        <v>92</v>
      </c>
      <c r="B4" s="243">
        <v>835991.4</v>
      </c>
      <c r="C4" s="243">
        <v>968793.71</v>
      </c>
      <c r="D4" s="244">
        <v>-116871.28</v>
      </c>
      <c r="E4" s="243">
        <v>1761622.26</v>
      </c>
      <c r="F4" s="243">
        <v>1523755.67</v>
      </c>
      <c r="G4" s="243">
        <v>257455.68</v>
      </c>
      <c r="H4" s="243">
        <v>2597613.66</v>
      </c>
      <c r="I4" s="243">
        <v>2492549.38</v>
      </c>
      <c r="J4" s="243">
        <v>140584.4</v>
      </c>
    </row>
    <row r="5" spans="1:10" s="41" customFormat="1" ht="22.5" customHeight="1">
      <c r="A5" s="242" t="s">
        <v>93</v>
      </c>
      <c r="B5" s="243">
        <f>SUM(B6:B17)</f>
        <v>1255851.96</v>
      </c>
      <c r="C5" s="243">
        <f t="shared" ref="C5:J5" si="0">SUM(C6:C17)</f>
        <v>1075950.3499999999</v>
      </c>
      <c r="D5" s="243">
        <f t="shared" si="0"/>
        <v>179901.61</v>
      </c>
      <c r="E5" s="243">
        <f t="shared" si="0"/>
        <v>1631109</v>
      </c>
      <c r="F5" s="243">
        <f t="shared" si="0"/>
        <v>1532902.5200000003</v>
      </c>
      <c r="G5" s="243">
        <f t="shared" si="0"/>
        <v>98206.48000000001</v>
      </c>
      <c r="H5" s="243">
        <f t="shared" si="0"/>
        <v>2886960.9599999995</v>
      </c>
      <c r="I5" s="243">
        <f t="shared" si="0"/>
        <v>2608852.8699999996</v>
      </c>
      <c r="J5" s="243">
        <f t="shared" si="0"/>
        <v>278108.09000000003</v>
      </c>
    </row>
    <row r="6" spans="1:10" s="34" customFormat="1" ht="22.5" customHeight="1">
      <c r="A6" s="111" t="s">
        <v>94</v>
      </c>
      <c r="B6" s="245">
        <v>69153.47</v>
      </c>
      <c r="C6" s="245">
        <v>63627.11</v>
      </c>
      <c r="D6" s="245">
        <v>5526.36</v>
      </c>
      <c r="E6" s="246">
        <v>115169.41</v>
      </c>
      <c r="F6" s="245">
        <v>93581.01</v>
      </c>
      <c r="G6" s="245">
        <v>21588.400000000001</v>
      </c>
      <c r="H6" s="246">
        <v>184322.88</v>
      </c>
      <c r="I6" s="246">
        <v>157208.12</v>
      </c>
      <c r="J6" s="245">
        <v>27114.76</v>
      </c>
    </row>
    <row r="7" spans="1:10" s="34" customFormat="1" ht="22.5" customHeight="1">
      <c r="A7" s="111" t="s">
        <v>95</v>
      </c>
      <c r="B7" s="245">
        <v>75375.259999999995</v>
      </c>
      <c r="C7" s="245">
        <v>74899.509999999995</v>
      </c>
      <c r="D7" s="245">
        <v>475.75</v>
      </c>
      <c r="E7" s="246">
        <v>160997.71</v>
      </c>
      <c r="F7" s="246">
        <v>156759.59</v>
      </c>
      <c r="G7" s="245">
        <v>4238.12</v>
      </c>
      <c r="H7" s="246">
        <v>236372.97</v>
      </c>
      <c r="I7" s="246">
        <v>231659.1</v>
      </c>
      <c r="J7" s="245">
        <v>4713.87</v>
      </c>
    </row>
    <row r="8" spans="1:10" s="34" customFormat="1" ht="22.5" customHeight="1">
      <c r="A8" s="111" t="s">
        <v>96</v>
      </c>
      <c r="B8" s="245">
        <v>83006.33</v>
      </c>
      <c r="C8" s="245">
        <v>76569.25</v>
      </c>
      <c r="D8" s="245">
        <v>6437.08</v>
      </c>
      <c r="E8" s="246">
        <v>162702.89000000001</v>
      </c>
      <c r="F8" s="246">
        <v>156253.88</v>
      </c>
      <c r="G8" s="245">
        <v>6449.01</v>
      </c>
      <c r="H8" s="246">
        <v>245709.22</v>
      </c>
      <c r="I8" s="246">
        <v>232823.13</v>
      </c>
      <c r="J8" s="245">
        <v>12886.09</v>
      </c>
    </row>
    <row r="9" spans="1:10" s="34" customFormat="1" ht="22.5" customHeight="1">
      <c r="A9" s="111" t="s">
        <v>97</v>
      </c>
      <c r="B9" s="245">
        <v>93171.44</v>
      </c>
      <c r="C9" s="245">
        <v>73455.64</v>
      </c>
      <c r="D9" s="245">
        <v>19715.8</v>
      </c>
      <c r="E9" s="246">
        <v>140070.31</v>
      </c>
      <c r="F9" s="246">
        <v>124677.12</v>
      </c>
      <c r="G9" s="245">
        <v>15393.19</v>
      </c>
      <c r="H9" s="246">
        <v>233241.75</v>
      </c>
      <c r="I9" s="246">
        <v>198132.76</v>
      </c>
      <c r="J9" s="245">
        <v>35108.99</v>
      </c>
    </row>
    <row r="10" spans="1:10" s="34" customFormat="1" ht="22.5" customHeight="1">
      <c r="A10" s="111" t="s">
        <v>98</v>
      </c>
      <c r="B10" s="245">
        <v>99119.53</v>
      </c>
      <c r="C10" s="245">
        <v>87573.68</v>
      </c>
      <c r="D10" s="245">
        <v>11545.85</v>
      </c>
      <c r="E10" s="246">
        <v>123330.02</v>
      </c>
      <c r="F10" s="246">
        <v>102235.53</v>
      </c>
      <c r="G10" s="245">
        <v>21094.49</v>
      </c>
      <c r="H10" s="246">
        <v>222449.55</v>
      </c>
      <c r="I10" s="246">
        <v>189809.21</v>
      </c>
      <c r="J10" s="245">
        <v>32640.34</v>
      </c>
    </row>
    <row r="11" spans="1:10" s="34" customFormat="1" ht="22.5" customHeight="1">
      <c r="A11" s="111" t="s">
        <v>99</v>
      </c>
      <c r="B11" s="246">
        <v>113060.43</v>
      </c>
      <c r="C11" s="246">
        <v>105359.57</v>
      </c>
      <c r="D11" s="245">
        <v>7700.86</v>
      </c>
      <c r="E11" s="246">
        <v>148767.29</v>
      </c>
      <c r="F11" s="246">
        <v>141072.60999999999</v>
      </c>
      <c r="G11" s="245">
        <v>7694.68</v>
      </c>
      <c r="H11" s="246">
        <v>261827.72</v>
      </c>
      <c r="I11" s="246">
        <v>246432.18</v>
      </c>
      <c r="J11" s="245">
        <v>15395.54</v>
      </c>
    </row>
    <row r="12" spans="1:10" s="34" customFormat="1" ht="22.5" customHeight="1">
      <c r="A12" s="111" t="s">
        <v>765</v>
      </c>
      <c r="B12" s="246">
        <v>115492.4</v>
      </c>
      <c r="C12" s="246">
        <v>109626.9</v>
      </c>
      <c r="D12" s="245">
        <v>5865.5</v>
      </c>
      <c r="E12" s="246">
        <v>108827.89</v>
      </c>
      <c r="F12" s="246">
        <v>106963.02</v>
      </c>
      <c r="G12" s="245">
        <v>1864.87</v>
      </c>
      <c r="H12" s="246">
        <v>224320.29</v>
      </c>
      <c r="I12" s="246">
        <v>216589.92</v>
      </c>
      <c r="J12" s="245">
        <v>7730.37</v>
      </c>
    </row>
    <row r="13" spans="1:10" s="34" customFormat="1" ht="22.5" customHeight="1">
      <c r="A13" s="111" t="s">
        <v>802</v>
      </c>
      <c r="B13" s="246">
        <v>114368.56</v>
      </c>
      <c r="C13" s="246">
        <v>85417.81</v>
      </c>
      <c r="D13" s="245">
        <v>28950.75</v>
      </c>
      <c r="E13" s="246">
        <v>123704.54</v>
      </c>
      <c r="F13" s="246">
        <v>109663.28</v>
      </c>
      <c r="G13" s="245">
        <v>14041.26</v>
      </c>
      <c r="H13" s="246">
        <v>238073.1</v>
      </c>
      <c r="I13" s="246">
        <v>195081.09</v>
      </c>
      <c r="J13" s="245">
        <v>42992.01</v>
      </c>
    </row>
    <row r="14" spans="1:10" s="34" customFormat="1" ht="22.5" customHeight="1">
      <c r="A14" s="111" t="s">
        <v>901</v>
      </c>
      <c r="B14" s="246">
        <v>121634.24000000001</v>
      </c>
      <c r="C14" s="246">
        <v>97427.68</v>
      </c>
      <c r="D14" s="245">
        <v>24206.560000000001</v>
      </c>
      <c r="E14" s="246">
        <v>155060.54</v>
      </c>
      <c r="F14" s="246">
        <v>153097.84</v>
      </c>
      <c r="G14" s="245">
        <v>1962.7</v>
      </c>
      <c r="H14" s="246">
        <v>276694.78000000003</v>
      </c>
      <c r="I14" s="246">
        <v>250525.52</v>
      </c>
      <c r="J14" s="245">
        <v>26169.26</v>
      </c>
    </row>
    <row r="15" spans="1:10" s="34" customFormat="1" ht="22.5" customHeight="1">
      <c r="A15" s="111" t="s">
        <v>915</v>
      </c>
      <c r="B15" s="246">
        <v>124110.42</v>
      </c>
      <c r="C15" s="246">
        <v>105533.19</v>
      </c>
      <c r="D15" s="245">
        <v>18577.23</v>
      </c>
      <c r="E15" s="246">
        <v>110751.36</v>
      </c>
      <c r="F15" s="246">
        <v>107284.33</v>
      </c>
      <c r="G15" s="245">
        <v>3467.03</v>
      </c>
      <c r="H15" s="246">
        <f>B15+E15</f>
        <v>234861.78</v>
      </c>
      <c r="I15" s="246">
        <f t="shared" ref="I15:I17" si="1">C15+F15</f>
        <v>212817.52000000002</v>
      </c>
      <c r="J15" s="245">
        <f>D15+G15</f>
        <v>22044.26</v>
      </c>
    </row>
    <row r="16" spans="1:10" s="34" customFormat="1" ht="22.5" customHeight="1">
      <c r="A16" s="111" t="s">
        <v>1134</v>
      </c>
      <c r="B16" s="246">
        <v>113681.23</v>
      </c>
      <c r="C16" s="245">
        <v>85500.64</v>
      </c>
      <c r="D16" s="245">
        <v>28180.59</v>
      </c>
      <c r="E16" s="246">
        <v>108108.65</v>
      </c>
      <c r="F16" s="246">
        <v>102511.8</v>
      </c>
      <c r="G16" s="245">
        <v>5596.85</v>
      </c>
      <c r="H16" s="246">
        <f>B16+E16</f>
        <v>221789.88</v>
      </c>
      <c r="I16" s="246">
        <f t="shared" si="1"/>
        <v>188012.44</v>
      </c>
      <c r="J16" s="245">
        <f t="shared" ref="J16:J17" si="2">D16+G16</f>
        <v>33777.440000000002</v>
      </c>
    </row>
    <row r="17" spans="1:10" s="34" customFormat="1" ht="22.5" customHeight="1">
      <c r="A17" s="111" t="s">
        <v>1195</v>
      </c>
      <c r="B17" s="246">
        <v>133678.65</v>
      </c>
      <c r="C17" s="245">
        <v>110959.37</v>
      </c>
      <c r="D17" s="245">
        <v>22719.279999999999</v>
      </c>
      <c r="E17" s="246">
        <v>173618.39</v>
      </c>
      <c r="F17" s="246">
        <v>178802.51</v>
      </c>
      <c r="G17" s="245">
        <v>-5184.12</v>
      </c>
      <c r="H17" s="246">
        <f>B17+E17</f>
        <v>307297.04000000004</v>
      </c>
      <c r="I17" s="246">
        <f t="shared" si="1"/>
        <v>289761.88</v>
      </c>
      <c r="J17" s="245">
        <f t="shared" si="2"/>
        <v>17535.16</v>
      </c>
    </row>
    <row r="18" spans="1:10" s="34" customFormat="1" ht="18.75" customHeight="1">
      <c r="A18" s="1015" t="s">
        <v>1196</v>
      </c>
      <c r="B18" s="1015"/>
      <c r="C18" s="1015"/>
      <c r="D18" s="1015"/>
      <c r="E18" s="1015"/>
      <c r="F18" s="1015"/>
      <c r="G18" s="1015"/>
    </row>
    <row r="19" spans="1:10" s="34" customFormat="1" ht="18.75" customHeight="1">
      <c r="A19" s="728" t="s">
        <v>1250</v>
      </c>
      <c r="B19" s="728"/>
      <c r="C19" s="728"/>
      <c r="D19" s="728"/>
      <c r="E19" s="728"/>
      <c r="F19" s="728"/>
      <c r="G19" s="728"/>
    </row>
    <row r="20" spans="1:10" s="34" customFormat="1" ht="18" customHeight="1">
      <c r="A20" s="1015" t="s">
        <v>110</v>
      </c>
      <c r="B20" s="1015"/>
      <c r="C20" s="1015"/>
      <c r="D20" s="1015"/>
      <c r="E20" s="1015"/>
      <c r="F20" s="1015"/>
      <c r="G20" s="1015"/>
    </row>
    <row r="21" spans="1:10" s="34" customFormat="1" ht="28.35" customHeight="1"/>
    <row r="22" spans="1:10">
      <c r="B22" s="55"/>
      <c r="C22" s="55"/>
      <c r="D22" s="55"/>
      <c r="E22" s="55"/>
      <c r="F22" s="55"/>
      <c r="G22" s="55"/>
      <c r="H22" s="55"/>
      <c r="I22" s="55"/>
      <c r="J22" s="55"/>
    </row>
  </sheetData>
  <mergeCells count="7">
    <mergeCell ref="A20:G20"/>
    <mergeCell ref="A1:I1"/>
    <mergeCell ref="B2:D2"/>
    <mergeCell ref="E2:G2"/>
    <mergeCell ref="H2:J2"/>
    <mergeCell ref="A18:G18"/>
    <mergeCell ref="A2:A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6"/>
  <sheetViews>
    <sheetView zoomScaleNormal="100" workbookViewId="0">
      <selection activeCell="A27" sqref="A27"/>
    </sheetView>
  </sheetViews>
  <sheetFormatPr defaultColWidth="8.85546875" defaultRowHeight="15"/>
  <cols>
    <col min="1" max="1" width="23.42578125" style="442" customWidth="1"/>
    <col min="2" max="2" width="14.85546875" style="442" customWidth="1"/>
    <col min="3" max="3" width="17.42578125" style="442" bestFit="1" customWidth="1"/>
    <col min="4" max="4" width="12.140625" style="442" customWidth="1"/>
    <col min="5" max="5" width="12.85546875" style="442" customWidth="1"/>
    <col min="6" max="8" width="17.5703125" style="442" bestFit="1" customWidth="1"/>
    <col min="9" max="9" width="17.5703125" style="442" customWidth="1"/>
    <col min="10" max="10" width="10" style="442" bestFit="1" customWidth="1"/>
    <col min="11" max="12" width="8.85546875" style="442"/>
    <col min="13" max="13" width="16.42578125" style="442" customWidth="1"/>
    <col min="14" max="14" width="16" style="442" customWidth="1"/>
    <col min="15" max="15" width="17.140625" style="442" customWidth="1"/>
    <col min="16" max="16" width="15" style="442" customWidth="1"/>
    <col min="17" max="16384" width="8.85546875" style="442"/>
  </cols>
  <sheetData>
    <row r="1" spans="1:14">
      <c r="A1" s="374" t="s">
        <v>615</v>
      </c>
      <c r="B1" s="374"/>
      <c r="C1" s="374"/>
      <c r="D1" s="374"/>
      <c r="E1" s="374"/>
      <c r="F1" s="374"/>
      <c r="G1" s="374"/>
      <c r="H1" s="374"/>
      <c r="I1" s="374"/>
    </row>
    <row r="2" spans="1:14" s="444" customFormat="1">
      <c r="A2" s="499" t="s">
        <v>84</v>
      </c>
      <c r="B2" s="1213" t="s">
        <v>1310</v>
      </c>
      <c r="C2" s="1214"/>
      <c r="D2" s="1214"/>
      <c r="E2" s="1215"/>
      <c r="F2" s="1213" t="s">
        <v>1311</v>
      </c>
      <c r="G2" s="1214"/>
      <c r="H2" s="1214"/>
      <c r="I2" s="1216"/>
    </row>
    <row r="3" spans="1:14" s="444" customFormat="1">
      <c r="A3" s="1011" t="s">
        <v>374</v>
      </c>
      <c r="B3" s="500" t="s">
        <v>616</v>
      </c>
      <c r="C3" s="500" t="s">
        <v>617</v>
      </c>
      <c r="D3" s="500" t="s">
        <v>618</v>
      </c>
      <c r="E3" s="500" t="s">
        <v>87</v>
      </c>
      <c r="F3" s="500" t="s">
        <v>867</v>
      </c>
      <c r="G3" s="500" t="s">
        <v>617</v>
      </c>
      <c r="H3" s="500" t="s">
        <v>619</v>
      </c>
      <c r="I3" s="501" t="s">
        <v>87</v>
      </c>
    </row>
    <row r="4" spans="1:14" s="444" customFormat="1">
      <c r="A4" s="505" t="s">
        <v>375</v>
      </c>
      <c r="B4" s="504">
        <v>130525</v>
      </c>
      <c r="C4" s="504">
        <v>7512</v>
      </c>
      <c r="D4" s="504">
        <v>1912</v>
      </c>
      <c r="E4" s="503">
        <f>SUM(B4:D4)</f>
        <v>139949</v>
      </c>
      <c r="F4" s="504">
        <v>117380</v>
      </c>
      <c r="G4" s="504">
        <v>8037</v>
      </c>
      <c r="H4" s="504">
        <v>1906.46</v>
      </c>
      <c r="I4" s="504">
        <f>SUM(F4:H4)</f>
        <v>127323.46</v>
      </c>
      <c r="J4" s="445"/>
      <c r="K4" s="445"/>
    </row>
    <row r="5" spans="1:14" s="444" customFormat="1" ht="15.75" customHeight="1">
      <c r="A5" s="1217" t="s">
        <v>620</v>
      </c>
      <c r="B5" s="1218"/>
      <c r="C5" s="1218"/>
      <c r="D5" s="1218"/>
      <c r="E5" s="1218"/>
      <c r="F5" s="1218"/>
      <c r="G5" s="1218"/>
      <c r="H5" s="1218"/>
      <c r="I5" s="1219"/>
      <c r="J5" s="445"/>
      <c r="K5" s="445"/>
    </row>
    <row r="6" spans="1:14" s="444" customFormat="1">
      <c r="A6" s="505" t="s">
        <v>376</v>
      </c>
      <c r="B6" s="502">
        <v>230697.67474999995</v>
      </c>
      <c r="C6" s="502">
        <v>21267.339909999999</v>
      </c>
      <c r="D6" s="502"/>
      <c r="E6" s="502">
        <f t="shared" ref="E6:E16" si="0">SUM(B6:D6)</f>
        <v>251965.01465999996</v>
      </c>
      <c r="F6" s="502">
        <v>165299.86285999996</v>
      </c>
      <c r="G6" s="502">
        <v>24769</v>
      </c>
      <c r="H6" s="502"/>
      <c r="I6" s="502">
        <f>SUM(F6:H6)</f>
        <v>190068.86285999996</v>
      </c>
      <c r="J6" s="445"/>
      <c r="K6" s="445"/>
      <c r="L6" s="446"/>
      <c r="M6" s="446"/>
      <c r="N6" s="446"/>
    </row>
    <row r="7" spans="1:14" s="444" customFormat="1">
      <c r="A7" s="505" t="s">
        <v>377</v>
      </c>
      <c r="B7" s="502">
        <v>511.87834000000004</v>
      </c>
      <c r="C7" s="502">
        <v>317.05296000000004</v>
      </c>
      <c r="D7" s="502"/>
      <c r="E7" s="502">
        <f t="shared" si="0"/>
        <v>828.93130000000008</v>
      </c>
      <c r="F7" s="502">
        <v>335</v>
      </c>
      <c r="G7" s="502">
        <v>145</v>
      </c>
      <c r="H7" s="502"/>
      <c r="I7" s="502">
        <f>SUM(F7:H7)</f>
        <v>480</v>
      </c>
      <c r="J7" s="445"/>
      <c r="K7" s="445"/>
      <c r="L7" s="446"/>
      <c r="M7" s="446"/>
      <c r="N7" s="446"/>
    </row>
    <row r="8" spans="1:14" s="444" customFormat="1">
      <c r="A8" s="505" t="s">
        <v>621</v>
      </c>
      <c r="B8" s="502">
        <v>1749023.6477600001</v>
      </c>
      <c r="C8" s="502">
        <v>114037.02356</v>
      </c>
      <c r="D8" s="502"/>
      <c r="E8" s="502">
        <f t="shared" si="0"/>
        <v>1863060.6713200002</v>
      </c>
      <c r="F8" s="502">
        <v>1535592.99538</v>
      </c>
      <c r="G8" s="502">
        <v>83413.062189999997</v>
      </c>
      <c r="H8" s="502"/>
      <c r="I8" s="502">
        <f t="shared" ref="I8:I16" si="1">SUM(F8:H8)</f>
        <v>1619006.0575699999</v>
      </c>
      <c r="J8" s="445"/>
      <c r="K8" s="445"/>
      <c r="L8" s="446"/>
      <c r="M8" s="446"/>
      <c r="N8" s="446"/>
    </row>
    <row r="9" spans="1:14" s="444" customFormat="1">
      <c r="A9" s="505" t="s">
        <v>622</v>
      </c>
      <c r="B9" s="502">
        <v>23606.968480000003</v>
      </c>
      <c r="C9" s="502">
        <v>2050.5117099999998</v>
      </c>
      <c r="D9" s="502"/>
      <c r="E9" s="502">
        <f t="shared" si="0"/>
        <v>25657.480190000002</v>
      </c>
      <c r="F9" s="502">
        <v>27016.985400000001</v>
      </c>
      <c r="G9" s="502">
        <v>2376.0402699999995</v>
      </c>
      <c r="H9" s="502"/>
      <c r="I9" s="502">
        <f t="shared" si="1"/>
        <v>29393.025670000003</v>
      </c>
      <c r="J9" s="445"/>
      <c r="K9" s="445"/>
      <c r="L9" s="446"/>
      <c r="M9" s="446"/>
      <c r="N9" s="446"/>
    </row>
    <row r="10" spans="1:14" s="444" customFormat="1">
      <c r="A10" s="506" t="s">
        <v>623</v>
      </c>
      <c r="B10" s="502">
        <v>2020.9299999999998</v>
      </c>
      <c r="C10" s="502">
        <v>1847.26</v>
      </c>
      <c r="D10" s="502"/>
      <c r="E10" s="502">
        <f t="shared" si="0"/>
        <v>3868.1899999999996</v>
      </c>
      <c r="F10" s="502">
        <v>1676</v>
      </c>
      <c r="G10" s="502">
        <v>1434</v>
      </c>
      <c r="H10" s="502"/>
      <c r="I10" s="502">
        <f t="shared" si="1"/>
        <v>3110</v>
      </c>
      <c r="J10" s="445"/>
      <c r="K10" s="445"/>
      <c r="L10" s="446"/>
      <c r="M10" s="446"/>
      <c r="N10" s="446"/>
    </row>
    <row r="11" spans="1:14" s="444" customFormat="1">
      <c r="A11" s="506" t="s">
        <v>624</v>
      </c>
      <c r="B11" s="502">
        <v>125.77000000000001</v>
      </c>
      <c r="C11" s="502">
        <v>0.25</v>
      </c>
      <c r="D11" s="502"/>
      <c r="E11" s="502">
        <f t="shared" si="0"/>
        <v>126.02000000000001</v>
      </c>
      <c r="F11" s="502">
        <v>89</v>
      </c>
      <c r="G11" s="502">
        <v>1.5</v>
      </c>
      <c r="H11" s="502"/>
      <c r="I11" s="502">
        <f t="shared" si="1"/>
        <v>90.5</v>
      </c>
      <c r="J11" s="445"/>
      <c r="K11" s="445"/>
      <c r="L11" s="446"/>
      <c r="M11" s="446"/>
      <c r="N11" s="446"/>
    </row>
    <row r="12" spans="1:14" s="444" customFormat="1">
      <c r="A12" s="505" t="s">
        <v>625</v>
      </c>
      <c r="B12" s="502">
        <v>330.78749999999997</v>
      </c>
      <c r="C12" s="502">
        <v>0</v>
      </c>
      <c r="D12" s="502"/>
      <c r="E12" s="502">
        <f t="shared" si="0"/>
        <v>330.78749999999997</v>
      </c>
      <c r="F12" s="502">
        <v>492.86</v>
      </c>
      <c r="G12" s="502">
        <v>0</v>
      </c>
      <c r="H12" s="502"/>
      <c r="I12" s="502">
        <f t="shared" si="1"/>
        <v>492.86</v>
      </c>
      <c r="J12" s="445"/>
      <c r="K12" s="445"/>
      <c r="L12" s="446"/>
      <c r="M12" s="446"/>
      <c r="N12" s="446"/>
    </row>
    <row r="13" spans="1:14" s="444" customFormat="1">
      <c r="A13" s="506" t="s">
        <v>626</v>
      </c>
      <c r="B13" s="502">
        <v>0</v>
      </c>
      <c r="C13" s="502">
        <v>0</v>
      </c>
      <c r="D13" s="502"/>
      <c r="E13" s="502">
        <f t="shared" si="0"/>
        <v>0</v>
      </c>
      <c r="F13" s="502">
        <v>0</v>
      </c>
      <c r="G13" s="502">
        <v>0</v>
      </c>
      <c r="H13" s="502"/>
      <c r="I13" s="502">
        <f t="shared" si="1"/>
        <v>0</v>
      </c>
      <c r="J13" s="445"/>
      <c r="K13" s="445"/>
      <c r="L13" s="446"/>
      <c r="M13" s="446"/>
      <c r="N13" s="446"/>
    </row>
    <row r="14" spans="1:14" s="444" customFormat="1">
      <c r="A14" s="506" t="s">
        <v>627</v>
      </c>
      <c r="B14" s="502">
        <v>10.021799999999999</v>
      </c>
      <c r="C14" s="502">
        <v>0</v>
      </c>
      <c r="D14" s="502"/>
      <c r="E14" s="502">
        <f t="shared" si="0"/>
        <v>10.021799999999999</v>
      </c>
      <c r="F14" s="502">
        <v>5.47</v>
      </c>
      <c r="G14" s="502">
        <v>0</v>
      </c>
      <c r="H14" s="502"/>
      <c r="I14" s="502">
        <f t="shared" si="1"/>
        <v>5.47</v>
      </c>
      <c r="J14" s="445"/>
      <c r="K14" s="445"/>
      <c r="L14" s="446"/>
      <c r="M14" s="446"/>
      <c r="N14" s="446"/>
    </row>
    <row r="15" spans="1:14" s="444" customFormat="1" ht="13.5" customHeight="1">
      <c r="A15" s="505" t="s">
        <v>60</v>
      </c>
      <c r="B15" s="502">
        <v>18978.050500000005</v>
      </c>
      <c r="C15" s="502">
        <v>31610.041950000006</v>
      </c>
      <c r="D15" s="502"/>
      <c r="E15" s="502">
        <f t="shared" si="0"/>
        <v>50588.092450000011</v>
      </c>
      <c r="F15" s="502">
        <v>13786</v>
      </c>
      <c r="G15" s="502">
        <v>13987.248679999999</v>
      </c>
      <c r="H15" s="502"/>
      <c r="I15" s="502">
        <f t="shared" si="1"/>
        <v>27773.248679999997</v>
      </c>
      <c r="J15" s="445"/>
      <c r="K15" s="445"/>
      <c r="L15" s="446"/>
      <c r="M15" s="446"/>
      <c r="N15" s="446"/>
    </row>
    <row r="16" spans="1:14" s="444" customFormat="1">
      <c r="A16" s="505" t="s">
        <v>200</v>
      </c>
      <c r="B16" s="502">
        <v>9789.7797399999963</v>
      </c>
      <c r="C16" s="502">
        <v>4813.31142</v>
      </c>
      <c r="D16" s="502"/>
      <c r="E16" s="502">
        <f t="shared" si="0"/>
        <v>14603.091159999996</v>
      </c>
      <c r="F16" s="502">
        <v>7162</v>
      </c>
      <c r="G16" s="502">
        <v>5022</v>
      </c>
      <c r="H16" s="502"/>
      <c r="I16" s="502">
        <f t="shared" si="1"/>
        <v>12184</v>
      </c>
      <c r="J16" s="445"/>
      <c r="K16" s="445"/>
      <c r="L16" s="446"/>
      <c r="M16" s="446"/>
      <c r="N16" s="446"/>
    </row>
    <row r="17" spans="1:256" s="444" customFormat="1" ht="13.5" customHeight="1">
      <c r="A17" s="507" t="s">
        <v>1312</v>
      </c>
      <c r="B17" s="1012">
        <f>SUM(B6:B16)</f>
        <v>2035095.50887</v>
      </c>
      <c r="C17" s="1012">
        <f>SUM(C6:C16)</f>
        <v>175942.79151000004</v>
      </c>
      <c r="D17" s="1012">
        <v>208231</v>
      </c>
      <c r="E17" s="1012">
        <f>SUM(E6:E16)+D17</f>
        <v>2419269.3003800004</v>
      </c>
      <c r="F17" s="1012">
        <f>SUM(F6:F16)</f>
        <v>1751456.1736399999</v>
      </c>
      <c r="G17" s="1012">
        <f>SUM(G6:G16)</f>
        <v>131147.85113999998</v>
      </c>
      <c r="H17" s="1012">
        <v>184601</v>
      </c>
      <c r="I17" s="1012">
        <f>SUM(F17:H17)</f>
        <v>2067205.0247799999</v>
      </c>
      <c r="J17" s="447"/>
      <c r="K17" s="445"/>
      <c r="L17" s="446"/>
      <c r="M17" s="446"/>
      <c r="N17" s="446"/>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BT17" s="448"/>
      <c r="BU17" s="448"/>
      <c r="BV17" s="448"/>
      <c r="BW17" s="448"/>
      <c r="BX17" s="448"/>
      <c r="BY17" s="448"/>
      <c r="BZ17" s="448"/>
      <c r="CA17" s="448"/>
      <c r="CB17" s="448"/>
      <c r="CC17" s="448"/>
      <c r="CD17" s="448"/>
      <c r="CE17" s="448"/>
      <c r="CF17" s="448"/>
      <c r="CG17" s="448"/>
      <c r="CH17" s="448"/>
      <c r="CI17" s="448"/>
      <c r="CJ17" s="448"/>
      <c r="CK17" s="448"/>
      <c r="CL17" s="448"/>
      <c r="CM17" s="448"/>
      <c r="CN17" s="448"/>
      <c r="CO17" s="448"/>
      <c r="CP17" s="448"/>
      <c r="CQ17" s="448"/>
      <c r="CR17" s="448"/>
      <c r="CS17" s="448"/>
      <c r="CT17" s="448"/>
      <c r="CU17" s="448"/>
      <c r="CV17" s="448"/>
      <c r="CW17" s="448"/>
      <c r="CX17" s="448"/>
      <c r="CY17" s="448"/>
      <c r="CZ17" s="448"/>
      <c r="DA17" s="448"/>
      <c r="DB17" s="448"/>
      <c r="DC17" s="448"/>
      <c r="DD17" s="448"/>
      <c r="DE17" s="448"/>
      <c r="DF17" s="448"/>
      <c r="DG17" s="448"/>
      <c r="DH17" s="448"/>
      <c r="DI17" s="448"/>
      <c r="DJ17" s="448"/>
      <c r="DK17" s="448"/>
      <c r="DL17" s="448"/>
      <c r="DM17" s="448"/>
      <c r="DN17" s="448"/>
      <c r="DO17" s="448"/>
      <c r="DP17" s="448"/>
      <c r="DQ17" s="448"/>
      <c r="DR17" s="448"/>
      <c r="DS17" s="448"/>
      <c r="DT17" s="448"/>
      <c r="DU17" s="448"/>
      <c r="DV17" s="448"/>
      <c r="DW17" s="448"/>
      <c r="DX17" s="448"/>
      <c r="DY17" s="448"/>
      <c r="DZ17" s="448"/>
      <c r="EA17" s="448"/>
      <c r="EB17" s="448"/>
      <c r="EC17" s="448"/>
      <c r="ED17" s="448"/>
      <c r="EE17" s="448"/>
      <c r="EF17" s="448"/>
      <c r="EG17" s="448"/>
      <c r="EH17" s="448"/>
      <c r="EI17" s="448"/>
      <c r="EJ17" s="448"/>
      <c r="EK17" s="448"/>
      <c r="EL17" s="448"/>
      <c r="EM17" s="448"/>
      <c r="EN17" s="448"/>
      <c r="EO17" s="448"/>
      <c r="EP17" s="448"/>
      <c r="EQ17" s="448"/>
      <c r="ER17" s="448"/>
      <c r="ES17" s="448"/>
      <c r="ET17" s="448"/>
      <c r="EU17" s="448"/>
      <c r="EV17" s="448"/>
      <c r="EW17" s="448"/>
      <c r="EX17" s="448"/>
      <c r="EY17" s="448"/>
      <c r="EZ17" s="448"/>
      <c r="FA17" s="448"/>
      <c r="FB17" s="448"/>
      <c r="FC17" s="448"/>
      <c r="FD17" s="448"/>
      <c r="FE17" s="448"/>
      <c r="FF17" s="448"/>
      <c r="FG17" s="448"/>
      <c r="FH17" s="448"/>
      <c r="FI17" s="448"/>
      <c r="FJ17" s="448"/>
      <c r="FK17" s="448"/>
      <c r="FL17" s="448"/>
      <c r="FM17" s="448"/>
      <c r="FN17" s="448"/>
      <c r="FO17" s="448"/>
      <c r="FP17" s="448"/>
      <c r="FQ17" s="448"/>
      <c r="FR17" s="448"/>
      <c r="FS17" s="448"/>
      <c r="FT17" s="448"/>
      <c r="FU17" s="448"/>
      <c r="FV17" s="448"/>
      <c r="FW17" s="448"/>
      <c r="FX17" s="448"/>
      <c r="FY17" s="448"/>
      <c r="FZ17" s="448"/>
      <c r="GA17" s="448"/>
      <c r="GB17" s="448"/>
      <c r="GC17" s="448"/>
      <c r="GD17" s="448"/>
      <c r="GE17" s="448"/>
      <c r="GF17" s="448"/>
      <c r="GG17" s="448"/>
      <c r="GH17" s="448"/>
      <c r="GI17" s="448"/>
      <c r="GJ17" s="448"/>
      <c r="GK17" s="448"/>
      <c r="GL17" s="448"/>
      <c r="GM17" s="448"/>
      <c r="GN17" s="448"/>
      <c r="GO17" s="448"/>
      <c r="GP17" s="448"/>
      <c r="GQ17" s="448"/>
      <c r="GR17" s="448"/>
      <c r="GS17" s="448"/>
      <c r="GT17" s="448"/>
      <c r="GU17" s="448"/>
      <c r="GV17" s="448"/>
      <c r="GW17" s="448"/>
      <c r="GX17" s="448"/>
      <c r="GY17" s="448"/>
      <c r="GZ17" s="448"/>
      <c r="HA17" s="448"/>
      <c r="HB17" s="448"/>
      <c r="HC17" s="448"/>
      <c r="HD17" s="448"/>
      <c r="HE17" s="448"/>
      <c r="HF17" s="448"/>
      <c r="HG17" s="448"/>
      <c r="HH17" s="448"/>
      <c r="HI17" s="448"/>
      <c r="HJ17" s="448"/>
      <c r="HK17" s="448"/>
      <c r="HL17" s="448"/>
      <c r="HM17" s="448"/>
      <c r="HN17" s="448"/>
      <c r="HO17" s="448"/>
      <c r="HP17" s="448"/>
      <c r="HQ17" s="448"/>
      <c r="HR17" s="448"/>
      <c r="HS17" s="448"/>
      <c r="HT17" s="448"/>
      <c r="HU17" s="448"/>
      <c r="HV17" s="448"/>
      <c r="HW17" s="448"/>
      <c r="HX17" s="448"/>
      <c r="HY17" s="448"/>
      <c r="HZ17" s="448"/>
      <c r="IA17" s="448"/>
      <c r="IB17" s="448"/>
      <c r="IC17" s="448"/>
      <c r="ID17" s="448"/>
      <c r="IE17" s="448"/>
      <c r="IF17" s="448"/>
      <c r="IG17" s="448"/>
      <c r="IH17" s="448"/>
      <c r="II17" s="448"/>
      <c r="IJ17" s="448"/>
      <c r="IK17" s="448"/>
      <c r="IL17" s="448"/>
      <c r="IM17" s="448"/>
      <c r="IN17" s="448"/>
      <c r="IO17" s="448"/>
      <c r="IP17" s="448"/>
      <c r="IQ17" s="448"/>
      <c r="IR17" s="448"/>
      <c r="IS17" s="448"/>
      <c r="IT17" s="448"/>
      <c r="IU17" s="448"/>
      <c r="IV17" s="448"/>
    </row>
    <row r="18" spans="1:256" s="444" customFormat="1">
      <c r="A18" s="375" t="s">
        <v>68</v>
      </c>
      <c r="B18" s="376"/>
      <c r="C18" s="377"/>
      <c r="D18" s="378"/>
      <c r="E18" s="379"/>
      <c r="F18" s="379"/>
      <c r="G18" s="379"/>
      <c r="H18" s="379"/>
      <c r="I18" s="379"/>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BT18" s="443"/>
      <c r="BU18" s="443"/>
      <c r="BV18" s="443"/>
      <c r="BW18" s="443"/>
      <c r="BX18" s="443"/>
      <c r="BY18" s="443"/>
      <c r="BZ18" s="443"/>
      <c r="CA18" s="443"/>
      <c r="CB18" s="443"/>
      <c r="CC18" s="443"/>
      <c r="CD18" s="443"/>
      <c r="CE18" s="443"/>
      <c r="CF18" s="443"/>
      <c r="CG18" s="443"/>
      <c r="CH18" s="443"/>
      <c r="CI18" s="443"/>
      <c r="CJ18" s="443"/>
      <c r="CK18" s="443"/>
      <c r="CL18" s="443"/>
      <c r="CM18" s="443"/>
      <c r="CN18" s="443"/>
      <c r="CO18" s="443"/>
      <c r="CP18" s="443"/>
      <c r="CQ18" s="443"/>
      <c r="CR18" s="443"/>
      <c r="CS18" s="443"/>
      <c r="CT18" s="443"/>
      <c r="CU18" s="443"/>
      <c r="CV18" s="443"/>
      <c r="CW18" s="443"/>
      <c r="CX18" s="443"/>
      <c r="CY18" s="443"/>
      <c r="CZ18" s="443"/>
      <c r="DA18" s="443"/>
      <c r="DB18" s="443"/>
      <c r="DC18" s="443"/>
      <c r="DD18" s="443"/>
      <c r="DE18" s="443"/>
      <c r="DF18" s="443"/>
      <c r="DG18" s="443"/>
      <c r="DH18" s="443"/>
      <c r="DI18" s="443"/>
      <c r="DJ18" s="443"/>
      <c r="DK18" s="443"/>
      <c r="DL18" s="443"/>
      <c r="DM18" s="443"/>
      <c r="DN18" s="443"/>
      <c r="DO18" s="443"/>
      <c r="DP18" s="443"/>
      <c r="DQ18" s="443"/>
      <c r="DR18" s="443"/>
      <c r="DS18" s="443"/>
      <c r="DT18" s="443"/>
      <c r="DU18" s="443"/>
      <c r="DV18" s="443"/>
      <c r="DW18" s="443"/>
      <c r="DX18" s="443"/>
      <c r="DY18" s="443"/>
      <c r="DZ18" s="443"/>
      <c r="EA18" s="443"/>
      <c r="EB18" s="443"/>
      <c r="EC18" s="443"/>
      <c r="ED18" s="443"/>
      <c r="EE18" s="443"/>
      <c r="EF18" s="443"/>
      <c r="EG18" s="443"/>
      <c r="EH18" s="443"/>
      <c r="EI18" s="443"/>
      <c r="EJ18" s="443"/>
      <c r="EK18" s="443"/>
      <c r="EL18" s="443"/>
      <c r="EM18" s="443"/>
      <c r="EN18" s="443"/>
      <c r="EO18" s="443"/>
      <c r="EP18" s="443"/>
      <c r="EQ18" s="443"/>
      <c r="ER18" s="443"/>
      <c r="ES18" s="443"/>
      <c r="ET18" s="443"/>
      <c r="EU18" s="443"/>
      <c r="EV18" s="443"/>
      <c r="EW18" s="443"/>
      <c r="EX18" s="443"/>
      <c r="EY18" s="443"/>
      <c r="EZ18" s="443"/>
      <c r="FA18" s="443"/>
      <c r="FB18" s="443"/>
      <c r="FC18" s="443"/>
      <c r="FD18" s="443"/>
      <c r="FE18" s="443"/>
      <c r="FF18" s="443"/>
      <c r="FG18" s="443"/>
      <c r="FH18" s="443"/>
      <c r="FI18" s="443"/>
      <c r="FJ18" s="443"/>
      <c r="FK18" s="443"/>
      <c r="FL18" s="443"/>
      <c r="FM18" s="443"/>
      <c r="FN18" s="443"/>
      <c r="FO18" s="443"/>
      <c r="FP18" s="443"/>
      <c r="FQ18" s="443"/>
      <c r="FR18" s="443"/>
      <c r="FS18" s="443"/>
      <c r="FT18" s="443"/>
      <c r="FU18" s="443"/>
      <c r="FV18" s="443"/>
      <c r="FW18" s="443"/>
      <c r="FX18" s="443"/>
      <c r="FY18" s="443"/>
      <c r="FZ18" s="443"/>
      <c r="GA18" s="443"/>
      <c r="GB18" s="443"/>
      <c r="GC18" s="443"/>
      <c r="GD18" s="443"/>
      <c r="GE18" s="443"/>
      <c r="GF18" s="443"/>
      <c r="GG18" s="443"/>
      <c r="GH18" s="443"/>
      <c r="GI18" s="443"/>
      <c r="GJ18" s="443"/>
      <c r="GK18" s="443"/>
      <c r="GL18" s="443"/>
      <c r="GM18" s="443"/>
      <c r="GN18" s="443"/>
      <c r="GO18" s="443"/>
      <c r="GP18" s="443"/>
      <c r="GQ18" s="443"/>
      <c r="GR18" s="443"/>
      <c r="GS18" s="443"/>
      <c r="GT18" s="443"/>
      <c r="GU18" s="443"/>
      <c r="GV18" s="443"/>
      <c r="GW18" s="443"/>
      <c r="GX18" s="443"/>
      <c r="GY18" s="443"/>
      <c r="GZ18" s="443"/>
      <c r="HA18" s="443"/>
      <c r="HB18" s="443"/>
      <c r="HC18" s="443"/>
      <c r="HD18" s="443"/>
      <c r="HE18" s="443"/>
      <c r="HF18" s="443"/>
      <c r="HG18" s="443"/>
      <c r="HH18" s="443"/>
      <c r="HI18" s="443"/>
      <c r="HJ18" s="443"/>
      <c r="HK18" s="443"/>
      <c r="HL18" s="443"/>
      <c r="HM18" s="443"/>
      <c r="HN18" s="443"/>
      <c r="HO18" s="443"/>
      <c r="HP18" s="443"/>
      <c r="HQ18" s="443"/>
      <c r="HR18" s="443"/>
      <c r="HS18" s="443"/>
      <c r="HT18" s="443"/>
      <c r="HU18" s="443"/>
      <c r="HV18" s="443"/>
      <c r="HW18" s="443"/>
      <c r="HX18" s="443"/>
      <c r="HY18" s="443"/>
      <c r="HZ18" s="443"/>
      <c r="IA18" s="443"/>
      <c r="IB18" s="443"/>
      <c r="IC18" s="443"/>
      <c r="ID18" s="443"/>
      <c r="IE18" s="443"/>
      <c r="IF18" s="443"/>
      <c r="IG18" s="443"/>
      <c r="IH18" s="443"/>
      <c r="II18" s="443"/>
      <c r="IJ18" s="443"/>
      <c r="IK18" s="443"/>
      <c r="IL18" s="443"/>
      <c r="IM18" s="443"/>
      <c r="IN18" s="443"/>
      <c r="IO18" s="443"/>
      <c r="IP18" s="443"/>
      <c r="IQ18" s="443"/>
      <c r="IR18" s="443"/>
      <c r="IS18" s="443"/>
      <c r="IT18" s="443"/>
      <c r="IU18" s="443"/>
      <c r="IV18" s="443"/>
    </row>
    <row r="19" spans="1:256" s="444" customFormat="1">
      <c r="A19" s="380" t="s">
        <v>628</v>
      </c>
      <c r="B19" s="381"/>
      <c r="C19" s="381"/>
      <c r="D19" s="381"/>
      <c r="E19" s="379"/>
      <c r="F19" s="379"/>
      <c r="G19" s="379"/>
      <c r="H19" s="379"/>
      <c r="I19" s="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c r="BY19" s="443"/>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3"/>
      <c r="DF19" s="443"/>
      <c r="DG19" s="443"/>
      <c r="DH19" s="443"/>
      <c r="DI19" s="443"/>
      <c r="DJ19" s="443"/>
      <c r="DK19" s="443"/>
      <c r="DL19" s="443"/>
      <c r="DM19" s="443"/>
      <c r="DN19" s="443"/>
      <c r="DO19" s="443"/>
      <c r="DP19" s="443"/>
      <c r="DQ19" s="443"/>
      <c r="DR19" s="443"/>
      <c r="DS19" s="443"/>
      <c r="DT19" s="443"/>
      <c r="DU19" s="443"/>
      <c r="DV19" s="443"/>
      <c r="DW19" s="443"/>
      <c r="DX19" s="443"/>
      <c r="DY19" s="443"/>
      <c r="DZ19" s="443"/>
      <c r="EA19" s="443"/>
      <c r="EB19" s="443"/>
      <c r="EC19" s="443"/>
      <c r="ED19" s="443"/>
      <c r="EE19" s="443"/>
      <c r="EF19" s="443"/>
      <c r="EG19" s="443"/>
      <c r="EH19" s="443"/>
      <c r="EI19" s="443"/>
      <c r="EJ19" s="443"/>
      <c r="EK19" s="443"/>
      <c r="EL19" s="443"/>
      <c r="EM19" s="443"/>
      <c r="EN19" s="443"/>
      <c r="EO19" s="443"/>
      <c r="EP19" s="443"/>
      <c r="EQ19" s="443"/>
      <c r="ER19" s="443"/>
      <c r="ES19" s="443"/>
      <c r="ET19" s="443"/>
      <c r="EU19" s="443"/>
      <c r="EV19" s="443"/>
      <c r="EW19" s="443"/>
      <c r="EX19" s="443"/>
      <c r="EY19" s="443"/>
      <c r="EZ19" s="443"/>
      <c r="FA19" s="443"/>
      <c r="FB19" s="443"/>
      <c r="FC19" s="443"/>
      <c r="FD19" s="443"/>
      <c r="FE19" s="443"/>
      <c r="FF19" s="443"/>
      <c r="FG19" s="443"/>
      <c r="FH19" s="443"/>
      <c r="FI19" s="443"/>
      <c r="FJ19" s="443"/>
      <c r="FK19" s="443"/>
      <c r="FL19" s="443"/>
      <c r="FM19" s="443"/>
      <c r="FN19" s="443"/>
      <c r="FO19" s="443"/>
      <c r="FP19" s="443"/>
      <c r="FQ19" s="443"/>
      <c r="FR19" s="443"/>
      <c r="FS19" s="443"/>
      <c r="FT19" s="443"/>
      <c r="FU19" s="443"/>
      <c r="FV19" s="443"/>
      <c r="FW19" s="443"/>
      <c r="FX19" s="443"/>
      <c r="FY19" s="443"/>
      <c r="FZ19" s="443"/>
      <c r="GA19" s="443"/>
      <c r="GB19" s="443"/>
      <c r="GC19" s="443"/>
      <c r="GD19" s="443"/>
      <c r="GE19" s="443"/>
      <c r="GF19" s="443"/>
      <c r="GG19" s="443"/>
      <c r="GH19" s="443"/>
      <c r="GI19" s="443"/>
      <c r="GJ19" s="443"/>
      <c r="GK19" s="443"/>
      <c r="GL19" s="443"/>
      <c r="GM19" s="443"/>
      <c r="GN19" s="443"/>
      <c r="GO19" s="443"/>
      <c r="GP19" s="443"/>
      <c r="GQ19" s="443"/>
      <c r="GR19" s="443"/>
      <c r="GS19" s="443"/>
      <c r="GT19" s="443"/>
      <c r="GU19" s="443"/>
      <c r="GV19" s="443"/>
      <c r="GW19" s="443"/>
      <c r="GX19" s="443"/>
      <c r="GY19" s="443"/>
      <c r="GZ19" s="443"/>
      <c r="HA19" s="443"/>
      <c r="HB19" s="443"/>
      <c r="HC19" s="443"/>
      <c r="HD19" s="443"/>
      <c r="HE19" s="443"/>
      <c r="HF19" s="443"/>
      <c r="HG19" s="443"/>
      <c r="HH19" s="443"/>
      <c r="HI19" s="443"/>
      <c r="HJ19" s="443"/>
      <c r="HK19" s="443"/>
      <c r="HL19" s="443"/>
      <c r="HM19" s="443"/>
      <c r="HN19" s="443"/>
      <c r="HO19" s="443"/>
      <c r="HP19" s="443"/>
      <c r="HQ19" s="443"/>
      <c r="HR19" s="443"/>
      <c r="HS19" s="443"/>
      <c r="HT19" s="443"/>
      <c r="HU19" s="443"/>
      <c r="HV19" s="443"/>
      <c r="HW19" s="443"/>
      <c r="HX19" s="443"/>
      <c r="HY19" s="443"/>
      <c r="HZ19" s="443"/>
      <c r="IA19" s="443"/>
      <c r="IB19" s="443"/>
      <c r="IC19" s="443"/>
      <c r="ID19" s="443"/>
      <c r="IE19" s="443"/>
      <c r="IF19" s="443"/>
      <c r="IG19" s="443"/>
      <c r="IH19" s="443"/>
      <c r="II19" s="443"/>
      <c r="IJ19" s="443"/>
      <c r="IK19" s="443"/>
      <c r="IL19" s="443"/>
      <c r="IM19" s="443"/>
      <c r="IN19" s="443"/>
      <c r="IO19" s="443"/>
      <c r="IP19" s="443"/>
      <c r="IQ19" s="443"/>
      <c r="IR19" s="443"/>
      <c r="IS19" s="443"/>
      <c r="IT19" s="443"/>
      <c r="IU19" s="443"/>
      <c r="IV19" s="443"/>
    </row>
    <row r="20" spans="1:256">
      <c r="A20" s="382" t="s">
        <v>1206</v>
      </c>
      <c r="B20" s="4"/>
      <c r="C20" s="4"/>
      <c r="D20" s="4"/>
      <c r="E20" s="4"/>
      <c r="F20" s="4"/>
      <c r="G20" s="4"/>
      <c r="H20" s="4"/>
      <c r="I20" s="4"/>
    </row>
    <row r="21" spans="1:256" s="444" customFormat="1" ht="13.5" customHeight="1">
      <c r="A21" s="383" t="s">
        <v>1207</v>
      </c>
      <c r="B21" s="383"/>
      <c r="C21" s="383"/>
      <c r="D21" s="383"/>
      <c r="E21" s="379"/>
      <c r="F21" s="379"/>
      <c r="G21" s="379"/>
      <c r="H21" s="379"/>
      <c r="I21" s="379"/>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c r="BO21" s="443"/>
      <c r="BP21" s="443"/>
      <c r="BQ21" s="443"/>
      <c r="BR21" s="443"/>
      <c r="BS21" s="443"/>
      <c r="BT21" s="443"/>
      <c r="BU21" s="443"/>
      <c r="BV21" s="443"/>
      <c r="BW21" s="443"/>
      <c r="BX21" s="443"/>
      <c r="BY21" s="443"/>
      <c r="BZ21" s="443"/>
      <c r="CA21" s="443"/>
      <c r="CB21" s="443"/>
      <c r="CC21" s="443"/>
      <c r="CD21" s="443"/>
      <c r="CE21" s="443"/>
      <c r="CF21" s="443"/>
      <c r="CG21" s="443"/>
      <c r="CH21" s="443"/>
      <c r="CI21" s="443"/>
      <c r="CJ21" s="443"/>
      <c r="CK21" s="443"/>
      <c r="CL21" s="443"/>
      <c r="CM21" s="443"/>
      <c r="CN21" s="443"/>
      <c r="CO21" s="443"/>
      <c r="CP21" s="443"/>
      <c r="CQ21" s="443"/>
      <c r="CR21" s="443"/>
      <c r="CS21" s="443"/>
      <c r="CT21" s="443"/>
      <c r="CU21" s="443"/>
      <c r="CV21" s="443"/>
      <c r="CW21" s="443"/>
      <c r="CX21" s="443"/>
      <c r="CY21" s="443"/>
      <c r="CZ21" s="443"/>
      <c r="DA21" s="443"/>
      <c r="DB21" s="443"/>
      <c r="DC21" s="443"/>
      <c r="DD21" s="443"/>
      <c r="DE21" s="443"/>
      <c r="DF21" s="443"/>
      <c r="DG21" s="443"/>
      <c r="DH21" s="443"/>
      <c r="DI21" s="443"/>
      <c r="DJ21" s="443"/>
      <c r="DK21" s="443"/>
      <c r="DL21" s="443"/>
      <c r="DM21" s="443"/>
      <c r="DN21" s="443"/>
      <c r="DO21" s="443"/>
      <c r="DP21" s="443"/>
      <c r="DQ21" s="443"/>
      <c r="DR21" s="443"/>
      <c r="DS21" s="443"/>
      <c r="DT21" s="443"/>
      <c r="DU21" s="443"/>
      <c r="DV21" s="443"/>
      <c r="DW21" s="443"/>
      <c r="DX21" s="443"/>
      <c r="DY21" s="443"/>
      <c r="DZ21" s="443"/>
      <c r="EA21" s="443"/>
      <c r="EB21" s="443"/>
      <c r="EC21" s="443"/>
      <c r="ED21" s="443"/>
      <c r="EE21" s="443"/>
      <c r="EF21" s="443"/>
      <c r="EG21" s="443"/>
      <c r="EH21" s="443"/>
      <c r="EI21" s="443"/>
      <c r="EJ21" s="443"/>
      <c r="EK21" s="443"/>
      <c r="EL21" s="443"/>
      <c r="EM21" s="443"/>
      <c r="EN21" s="443"/>
      <c r="EO21" s="443"/>
      <c r="EP21" s="443"/>
      <c r="EQ21" s="443"/>
      <c r="ER21" s="443"/>
      <c r="ES21" s="443"/>
      <c r="ET21" s="443"/>
      <c r="EU21" s="443"/>
      <c r="EV21" s="443"/>
      <c r="EW21" s="443"/>
      <c r="EX21" s="443"/>
      <c r="EY21" s="443"/>
      <c r="EZ21" s="443"/>
      <c r="FA21" s="443"/>
      <c r="FB21" s="443"/>
      <c r="FC21" s="443"/>
      <c r="FD21" s="443"/>
      <c r="FE21" s="443"/>
      <c r="FF21" s="443"/>
      <c r="FG21" s="443"/>
      <c r="FH21" s="443"/>
      <c r="FI21" s="443"/>
      <c r="FJ21" s="443"/>
      <c r="FK21" s="443"/>
      <c r="FL21" s="443"/>
      <c r="FM21" s="443"/>
      <c r="FN21" s="443"/>
      <c r="FO21" s="443"/>
      <c r="FP21" s="443"/>
      <c r="FQ21" s="443"/>
      <c r="FR21" s="443"/>
      <c r="FS21" s="443"/>
      <c r="FT21" s="443"/>
      <c r="FU21" s="443"/>
      <c r="FV21" s="443"/>
      <c r="FW21" s="443"/>
      <c r="FX21" s="443"/>
      <c r="FY21" s="443"/>
      <c r="FZ21" s="443"/>
      <c r="GA21" s="443"/>
      <c r="GB21" s="443"/>
      <c r="GC21" s="443"/>
      <c r="GD21" s="443"/>
      <c r="GE21" s="443"/>
      <c r="GF21" s="443"/>
      <c r="GG21" s="443"/>
      <c r="GH21" s="443"/>
      <c r="GI21" s="443"/>
      <c r="GJ21" s="443"/>
      <c r="GK21" s="443"/>
      <c r="GL21" s="443"/>
      <c r="GM21" s="443"/>
      <c r="GN21" s="443"/>
      <c r="GO21" s="443"/>
      <c r="GP21" s="443"/>
      <c r="GQ21" s="443"/>
      <c r="GR21" s="443"/>
      <c r="GS21" s="443"/>
      <c r="GT21" s="443"/>
      <c r="GU21" s="443"/>
      <c r="GV21" s="443"/>
      <c r="GW21" s="443"/>
      <c r="GX21" s="443"/>
      <c r="GY21" s="443"/>
      <c r="GZ21" s="443"/>
      <c r="HA21" s="443"/>
      <c r="HB21" s="443"/>
      <c r="HC21" s="443"/>
      <c r="HD21" s="443"/>
      <c r="HE21" s="443"/>
      <c r="HF21" s="443"/>
      <c r="HG21" s="443"/>
      <c r="HH21" s="443"/>
      <c r="HI21" s="443"/>
      <c r="HJ21" s="443"/>
      <c r="HK21" s="443"/>
      <c r="HL21" s="443"/>
      <c r="HM21" s="443"/>
      <c r="HN21" s="443"/>
      <c r="HO21" s="443"/>
      <c r="HP21" s="443"/>
      <c r="HQ21" s="443"/>
      <c r="HR21" s="443"/>
      <c r="HS21" s="443"/>
      <c r="HT21" s="443"/>
      <c r="HU21" s="443"/>
      <c r="HV21" s="443"/>
      <c r="HW21" s="443"/>
      <c r="HX21" s="443"/>
      <c r="HY21" s="443"/>
      <c r="HZ21" s="443"/>
      <c r="IA21" s="443"/>
      <c r="IB21" s="443"/>
      <c r="IC21" s="443"/>
      <c r="ID21" s="443"/>
      <c r="IE21" s="443"/>
      <c r="IF21" s="443"/>
      <c r="IG21" s="443"/>
      <c r="IH21" s="443"/>
      <c r="II21" s="443"/>
      <c r="IJ21" s="443"/>
      <c r="IK21" s="443"/>
      <c r="IL21" s="443"/>
      <c r="IM21" s="443"/>
      <c r="IN21" s="443"/>
      <c r="IO21" s="443"/>
      <c r="IP21" s="443"/>
      <c r="IQ21" s="443"/>
      <c r="IR21" s="443"/>
      <c r="IS21" s="443"/>
      <c r="IT21" s="443"/>
      <c r="IU21" s="443"/>
      <c r="IV21" s="443"/>
    </row>
    <row r="22" spans="1:256" s="444" customFormat="1">
      <c r="A22" s="380" t="s">
        <v>868</v>
      </c>
      <c r="B22" s="383"/>
      <c r="C22" s="383"/>
      <c r="D22" s="379"/>
      <c r="E22" s="379"/>
      <c r="F22" s="379"/>
      <c r="G22" s="379"/>
      <c r="H22" s="379"/>
      <c r="I22" s="379"/>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c r="CL22" s="443"/>
      <c r="CM22" s="443"/>
      <c r="CN22" s="443"/>
      <c r="CO22" s="443"/>
      <c r="CP22" s="443"/>
      <c r="CQ22" s="443"/>
      <c r="CR22" s="443"/>
      <c r="CS22" s="443"/>
      <c r="CT22" s="443"/>
      <c r="CU22" s="443"/>
      <c r="CV22" s="443"/>
      <c r="CW22" s="443"/>
      <c r="CX22" s="443"/>
      <c r="CY22" s="443"/>
      <c r="CZ22" s="443"/>
      <c r="DA22" s="443"/>
      <c r="DB22" s="443"/>
      <c r="DC22" s="443"/>
      <c r="DD22" s="443"/>
      <c r="DE22" s="443"/>
      <c r="DF22" s="443"/>
      <c r="DG22" s="443"/>
      <c r="DH22" s="443"/>
      <c r="DI22" s="443"/>
      <c r="DJ22" s="443"/>
      <c r="DK22" s="443"/>
      <c r="DL22" s="443"/>
      <c r="DM22" s="443"/>
      <c r="DN22" s="443"/>
      <c r="DO22" s="443"/>
      <c r="DP22" s="443"/>
      <c r="DQ22" s="443"/>
      <c r="DR22" s="443"/>
      <c r="DS22" s="443"/>
      <c r="DT22" s="443"/>
      <c r="DU22" s="443"/>
      <c r="DV22" s="443"/>
      <c r="DW22" s="443"/>
      <c r="DX22" s="443"/>
      <c r="DY22" s="443"/>
      <c r="DZ22" s="443"/>
      <c r="EA22" s="443"/>
      <c r="EB22" s="443"/>
      <c r="EC22" s="443"/>
      <c r="ED22" s="443"/>
      <c r="EE22" s="443"/>
      <c r="EF22" s="443"/>
      <c r="EG22" s="443"/>
      <c r="EH22" s="443"/>
      <c r="EI22" s="443"/>
      <c r="EJ22" s="443"/>
      <c r="EK22" s="443"/>
      <c r="EL22" s="443"/>
      <c r="EM22" s="443"/>
      <c r="EN22" s="443"/>
      <c r="EO22" s="443"/>
      <c r="EP22" s="443"/>
      <c r="EQ22" s="443"/>
      <c r="ER22" s="443"/>
      <c r="ES22" s="443"/>
      <c r="ET22" s="443"/>
      <c r="EU22" s="443"/>
      <c r="EV22" s="443"/>
      <c r="EW22" s="443"/>
      <c r="EX22" s="443"/>
      <c r="EY22" s="443"/>
      <c r="EZ22" s="443"/>
      <c r="FA22" s="443"/>
      <c r="FB22" s="443"/>
      <c r="FC22" s="443"/>
      <c r="FD22" s="443"/>
      <c r="FE22" s="443"/>
      <c r="FF22" s="443"/>
      <c r="FG22" s="443"/>
      <c r="FH22" s="443"/>
      <c r="FI22" s="443"/>
      <c r="FJ22" s="443"/>
      <c r="FK22" s="443"/>
      <c r="FL22" s="443"/>
      <c r="FM22" s="443"/>
      <c r="FN22" s="443"/>
      <c r="FO22" s="443"/>
      <c r="FP22" s="443"/>
      <c r="FQ22" s="443"/>
      <c r="FR22" s="443"/>
      <c r="FS22" s="443"/>
      <c r="FT22" s="443"/>
      <c r="FU22" s="443"/>
      <c r="FV22" s="443"/>
      <c r="FW22" s="443"/>
      <c r="FX22" s="443"/>
      <c r="FY22" s="443"/>
      <c r="FZ22" s="443"/>
      <c r="GA22" s="443"/>
      <c r="GB22" s="443"/>
      <c r="GC22" s="443"/>
      <c r="GD22" s="443"/>
      <c r="GE22" s="443"/>
      <c r="GF22" s="443"/>
      <c r="GG22" s="443"/>
      <c r="GH22" s="443"/>
      <c r="GI22" s="443"/>
      <c r="GJ22" s="443"/>
      <c r="GK22" s="443"/>
      <c r="GL22" s="443"/>
      <c r="GM22" s="443"/>
      <c r="GN22" s="443"/>
      <c r="GO22" s="443"/>
      <c r="GP22" s="443"/>
      <c r="GQ22" s="443"/>
      <c r="GR22" s="443"/>
      <c r="GS22" s="443"/>
      <c r="GT22" s="443"/>
      <c r="GU22" s="443"/>
      <c r="GV22" s="443"/>
      <c r="GW22" s="443"/>
      <c r="GX22" s="443"/>
      <c r="GY22" s="443"/>
      <c r="GZ22" s="443"/>
      <c r="HA22" s="443"/>
      <c r="HB22" s="443"/>
      <c r="HC22" s="443"/>
      <c r="HD22" s="443"/>
      <c r="HE22" s="443"/>
      <c r="HF22" s="443"/>
      <c r="HG22" s="443"/>
      <c r="HH22" s="443"/>
      <c r="HI22" s="443"/>
      <c r="HJ22" s="443"/>
      <c r="HK22" s="443"/>
      <c r="HL22" s="443"/>
      <c r="HM22" s="443"/>
      <c r="HN22" s="443"/>
      <c r="HO22" s="443"/>
      <c r="HP22" s="443"/>
      <c r="HQ22" s="443"/>
      <c r="HR22" s="443"/>
      <c r="HS22" s="443"/>
      <c r="HT22" s="443"/>
      <c r="HU22" s="443"/>
      <c r="HV22" s="443"/>
      <c r="HW22" s="443"/>
      <c r="HX22" s="443"/>
      <c r="HY22" s="443"/>
      <c r="HZ22" s="443"/>
      <c r="IA22" s="443"/>
      <c r="IB22" s="443"/>
      <c r="IC22" s="443"/>
      <c r="ID22" s="443"/>
      <c r="IE22" s="443"/>
      <c r="IF22" s="443"/>
      <c r="IG22" s="443"/>
      <c r="IH22" s="443"/>
      <c r="II22" s="443"/>
      <c r="IJ22" s="443"/>
      <c r="IK22" s="443"/>
      <c r="IL22" s="443"/>
      <c r="IM22" s="443"/>
      <c r="IN22" s="443"/>
      <c r="IO22" s="443"/>
      <c r="IP22" s="443"/>
      <c r="IQ22" s="443"/>
      <c r="IR22" s="443"/>
      <c r="IS22" s="443"/>
      <c r="IT22" s="443"/>
      <c r="IU22" s="443"/>
      <c r="IV22" s="443"/>
    </row>
    <row r="23" spans="1:256">
      <c r="B23" s="449"/>
      <c r="C23" s="449"/>
      <c r="D23" s="449"/>
      <c r="E23" s="449"/>
      <c r="F23" s="449"/>
      <c r="G23" s="449"/>
      <c r="H23" s="449"/>
      <c r="I23" s="449"/>
      <c r="L23" s="450"/>
      <c r="M23" s="451"/>
      <c r="N23" s="451"/>
      <c r="O23" s="452"/>
    </row>
    <row r="26" spans="1:256">
      <c r="F26" s="678"/>
    </row>
    <row r="27" spans="1:256" ht="15" customHeight="1"/>
    <row r="28" spans="1:256" ht="15" customHeight="1"/>
    <row r="41" spans="1:9">
      <c r="A41" s="453"/>
      <c r="B41" s="454"/>
      <c r="C41" s="454"/>
      <c r="D41" s="454"/>
      <c r="F41" s="443"/>
      <c r="G41" s="443"/>
      <c r="H41" s="443"/>
      <c r="I41" s="443"/>
    </row>
    <row r="42" spans="1:9">
      <c r="A42" s="455"/>
      <c r="B42" s="456"/>
      <c r="C42" s="457"/>
      <c r="D42" s="458"/>
      <c r="F42" s="455"/>
      <c r="G42" s="456"/>
      <c r="H42" s="457"/>
      <c r="I42" s="458"/>
    </row>
    <row r="43" spans="1:9">
      <c r="A43" s="1211"/>
      <c r="B43" s="1211"/>
      <c r="C43" s="1211"/>
      <c r="D43" s="1211"/>
      <c r="F43" s="459"/>
      <c r="G43" s="460"/>
      <c r="H43" s="460"/>
      <c r="I43" s="460"/>
    </row>
    <row r="44" spans="1:9">
      <c r="A44" s="461"/>
      <c r="B44" s="458"/>
      <c r="C44" s="1212"/>
      <c r="D44" s="1212"/>
      <c r="F44" s="462"/>
      <c r="G44" s="443"/>
      <c r="H44" s="443"/>
      <c r="I44" s="443"/>
    </row>
    <row r="45" spans="1:9">
      <c r="A45" s="1211"/>
      <c r="B45" s="1211"/>
      <c r="C45" s="1211"/>
      <c r="D45" s="1211"/>
      <c r="F45" s="443"/>
      <c r="G45" s="443"/>
      <c r="H45" s="443"/>
      <c r="I45" s="443"/>
    </row>
    <row r="46" spans="1:9">
      <c r="F46" s="462"/>
      <c r="G46" s="443"/>
      <c r="H46" s="443"/>
      <c r="I46" s="443"/>
    </row>
  </sheetData>
  <mergeCells count="6">
    <mergeCell ref="A43:D43"/>
    <mergeCell ref="C44:D44"/>
    <mergeCell ref="A45:D45"/>
    <mergeCell ref="B2:E2"/>
    <mergeCell ref="F2:I2"/>
    <mergeCell ref="A5:I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activeCell="A23" sqref="A23"/>
    </sheetView>
  </sheetViews>
  <sheetFormatPr defaultColWidth="9.140625" defaultRowHeight="15"/>
  <cols>
    <col min="1" max="1" width="80.85546875" style="16" bestFit="1" customWidth="1"/>
    <col min="2" max="2" width="8.42578125" style="16" bestFit="1" customWidth="1"/>
    <col min="3" max="3" width="12.85546875" style="16" bestFit="1" customWidth="1"/>
    <col min="4" max="4" width="13.140625" style="16" bestFit="1" customWidth="1"/>
    <col min="5" max="7" width="12.42578125" style="16" bestFit="1" customWidth="1"/>
    <col min="8" max="8" width="10.140625" style="16" bestFit="1" customWidth="1"/>
    <col min="9" max="9" width="11" style="16" bestFit="1" customWidth="1"/>
    <col min="10" max="11" width="12.42578125" style="16" bestFit="1" customWidth="1"/>
    <col min="12" max="12" width="10" style="16" bestFit="1" customWidth="1"/>
    <col min="13" max="13" width="4.5703125" style="16" bestFit="1" customWidth="1"/>
    <col min="14" max="16384" width="9.140625" style="16"/>
  </cols>
  <sheetData>
    <row r="1" spans="1:12" ht="15.75" customHeight="1">
      <c r="A1" s="38" t="s">
        <v>1014</v>
      </c>
    </row>
    <row r="2" spans="1:12" s="34" customFormat="1" ht="18.75" customHeight="1">
      <c r="A2" s="1096" t="s">
        <v>378</v>
      </c>
      <c r="B2" s="1096" t="s">
        <v>379</v>
      </c>
      <c r="C2" s="1093" t="s">
        <v>1262</v>
      </c>
      <c r="D2" s="1100"/>
      <c r="E2" s="1100"/>
      <c r="F2" s="1100"/>
      <c r="G2" s="1100"/>
      <c r="H2" s="1222" t="s">
        <v>1263</v>
      </c>
      <c r="I2" s="1222"/>
      <c r="J2" s="1222"/>
      <c r="K2" s="1222"/>
      <c r="L2" s="1222"/>
    </row>
    <row r="3" spans="1:12" s="34" customFormat="1" ht="63.75" customHeight="1">
      <c r="A3" s="1098"/>
      <c r="B3" s="1098"/>
      <c r="C3" s="624">
        <v>44621</v>
      </c>
      <c r="D3" s="624">
        <v>44593</v>
      </c>
      <c r="E3" s="624">
        <v>44256</v>
      </c>
      <c r="F3" s="18" t="s">
        <v>965</v>
      </c>
      <c r="G3" s="395" t="s">
        <v>966</v>
      </c>
      <c r="H3" s="624">
        <v>44621</v>
      </c>
      <c r="I3" s="624">
        <v>44593</v>
      </c>
      <c r="J3" s="624">
        <v>44256</v>
      </c>
      <c r="K3" s="396" t="s">
        <v>965</v>
      </c>
      <c r="L3" s="396" t="s">
        <v>966</v>
      </c>
    </row>
    <row r="4" spans="1:12" s="34" customFormat="1" ht="18" customHeight="1">
      <c r="A4" s="102" t="s">
        <v>382</v>
      </c>
      <c r="B4" s="139" t="s">
        <v>383</v>
      </c>
      <c r="C4" s="21">
        <v>5846</v>
      </c>
      <c r="D4" s="21">
        <v>5826</v>
      </c>
      <c r="E4" s="21">
        <v>5681</v>
      </c>
      <c r="F4" s="64">
        <v>2.9044182362260162</v>
      </c>
      <c r="G4" s="142">
        <v>0.34328870580157911</v>
      </c>
      <c r="H4" s="21">
        <v>5886</v>
      </c>
      <c r="I4" s="21">
        <v>5877</v>
      </c>
      <c r="J4" s="21">
        <v>5764</v>
      </c>
      <c r="K4" s="80">
        <v>2.116585704371964</v>
      </c>
      <c r="L4" s="80">
        <v>0.15313935681470139</v>
      </c>
    </row>
    <row r="5" spans="1:12" s="34" customFormat="1" ht="18" customHeight="1">
      <c r="A5" s="102" t="s">
        <v>384</v>
      </c>
      <c r="B5" s="139" t="s">
        <v>383</v>
      </c>
      <c r="C5" s="21">
        <v>277</v>
      </c>
      <c r="D5" s="21">
        <v>276</v>
      </c>
      <c r="E5" s="21">
        <v>276</v>
      </c>
      <c r="F5" s="64">
        <v>0.36231884057971014</v>
      </c>
      <c r="G5" s="142">
        <v>0.36231884057971014</v>
      </c>
      <c r="H5" s="21">
        <v>584</v>
      </c>
      <c r="I5" s="21">
        <v>584</v>
      </c>
      <c r="J5" s="21">
        <v>592</v>
      </c>
      <c r="K5" s="80">
        <v>-1.3513513513513513</v>
      </c>
      <c r="L5" s="80">
        <v>0</v>
      </c>
    </row>
    <row r="6" spans="1:12" s="34" customFormat="1" ht="18" customHeight="1">
      <c r="A6" s="102" t="s">
        <v>385</v>
      </c>
      <c r="B6" s="139" t="s">
        <v>383</v>
      </c>
      <c r="C6" s="21">
        <v>4</v>
      </c>
      <c r="D6" s="21">
        <v>4</v>
      </c>
      <c r="E6" s="21">
        <v>4</v>
      </c>
      <c r="F6" s="64">
        <v>0</v>
      </c>
      <c r="G6" s="142">
        <v>0</v>
      </c>
      <c r="H6" s="21">
        <v>3</v>
      </c>
      <c r="I6" s="21">
        <v>3</v>
      </c>
      <c r="J6" s="21">
        <v>3</v>
      </c>
      <c r="K6" s="80">
        <v>0</v>
      </c>
      <c r="L6" s="80">
        <v>0</v>
      </c>
    </row>
    <row r="7" spans="1:12" s="34" customFormat="1" ht="18" customHeight="1">
      <c r="A7" s="102" t="s">
        <v>386</v>
      </c>
      <c r="B7" s="139" t="s">
        <v>387</v>
      </c>
      <c r="C7" s="21">
        <v>266.83924999999999</v>
      </c>
      <c r="D7" s="21">
        <v>260.69206000000003</v>
      </c>
      <c r="E7" s="21">
        <v>216.89563000000001</v>
      </c>
      <c r="F7" s="64">
        <v>23.026568124032735</v>
      </c>
      <c r="G7" s="142">
        <v>2.3580273215839274</v>
      </c>
      <c r="H7" s="21">
        <v>629.97046</v>
      </c>
      <c r="I7" s="21">
        <v>607.62732000000005</v>
      </c>
      <c r="J7" s="21">
        <v>334.37873000000002</v>
      </c>
      <c r="K7" s="80">
        <v>88.400278929224939</v>
      </c>
      <c r="L7" s="80">
        <v>3.6771124774310584</v>
      </c>
    </row>
    <row r="8" spans="1:12" s="34" customFormat="1" ht="18" customHeight="1">
      <c r="A8" s="102" t="s">
        <v>388</v>
      </c>
      <c r="B8" s="139" t="s">
        <v>389</v>
      </c>
      <c r="C8" s="21">
        <v>60191.178239700006</v>
      </c>
      <c r="D8" s="21">
        <v>59659.8271083</v>
      </c>
      <c r="E8" s="21">
        <v>57296.810970999999</v>
      </c>
      <c r="F8" s="64">
        <v>5.0515329206802653</v>
      </c>
      <c r="G8" s="142">
        <v>0.89063471544335648</v>
      </c>
      <c r="H8" s="21">
        <v>27625.040184699999</v>
      </c>
      <c r="I8" s="21">
        <v>27253.792259599999</v>
      </c>
      <c r="J8" s="21">
        <v>23953.381305300001</v>
      </c>
      <c r="K8" s="80">
        <v>15.328353156502356</v>
      </c>
      <c r="L8" s="80">
        <v>1.3621881372095306</v>
      </c>
    </row>
    <row r="9" spans="1:12" s="34" customFormat="1" ht="18" customHeight="1">
      <c r="A9" s="102" t="s">
        <v>390</v>
      </c>
      <c r="B9" s="139" t="s">
        <v>389</v>
      </c>
      <c r="C9" s="58">
        <v>22938891.622809738</v>
      </c>
      <c r="D9" s="58">
        <v>21937725.392204687</v>
      </c>
      <c r="E9" s="58">
        <v>17891666.153457787</v>
      </c>
      <c r="F9" s="64">
        <v>28.209924252227971</v>
      </c>
      <c r="G9" s="142">
        <v>4.5636738208091696</v>
      </c>
      <c r="H9" s="21">
        <v>3228356.0197999999</v>
      </c>
      <c r="I9" s="21">
        <v>3105520.9309</v>
      </c>
      <c r="J9" s="21">
        <v>2325562.7897000001</v>
      </c>
      <c r="K9" s="80">
        <v>38.820419474309745</v>
      </c>
      <c r="L9" s="80">
        <v>3.9553779102819138</v>
      </c>
    </row>
    <row r="10" spans="1:12" s="34" customFormat="1" ht="18" customHeight="1">
      <c r="A10" s="102" t="s">
        <v>391</v>
      </c>
      <c r="B10" s="139" t="s">
        <v>389</v>
      </c>
      <c r="C10" s="21">
        <v>64752.755568140907</v>
      </c>
      <c r="D10" s="21">
        <v>64387.948754410303</v>
      </c>
      <c r="E10" s="21">
        <v>61709.937026264801</v>
      </c>
      <c r="F10" s="64">
        <v>4.9308404586137087</v>
      </c>
      <c r="G10" s="142">
        <v>0.56657623171388238</v>
      </c>
      <c r="H10" s="21">
        <v>31531.230568178598</v>
      </c>
      <c r="I10" s="21">
        <v>31153.064869428996</v>
      </c>
      <c r="J10" s="21">
        <v>26650.209884347001</v>
      </c>
      <c r="K10" s="80">
        <v>18.31513036862972</v>
      </c>
      <c r="L10" s="80">
        <v>1.2138956482599652</v>
      </c>
    </row>
    <row r="11" spans="1:12" s="34" customFormat="1" ht="18" customHeight="1">
      <c r="A11" s="102" t="s">
        <v>392</v>
      </c>
      <c r="B11" s="139" t="s">
        <v>389</v>
      </c>
      <c r="C11" s="58">
        <v>26849274.74155695</v>
      </c>
      <c r="D11" s="58">
        <v>25873215.872640915</v>
      </c>
      <c r="E11" s="58">
        <v>21611951.703379091</v>
      </c>
      <c r="F11" s="64">
        <v>24.233457070695696</v>
      </c>
      <c r="G11" s="142">
        <v>3.7724683074597904</v>
      </c>
      <c r="H11" s="21">
        <v>3482602.3845999995</v>
      </c>
      <c r="I11" s="21">
        <v>3353521.3812000002</v>
      </c>
      <c r="J11" s="21">
        <v>2531551.9037000001</v>
      </c>
      <c r="K11" s="80">
        <v>37.567883933566108</v>
      </c>
      <c r="L11" s="80">
        <v>3.8491182469756589</v>
      </c>
    </row>
    <row r="12" spans="1:12" s="34" customFormat="1" ht="18" customHeight="1">
      <c r="A12" s="102" t="s">
        <v>393</v>
      </c>
      <c r="B12" s="139" t="s">
        <v>389</v>
      </c>
      <c r="C12" s="21">
        <v>1689.2881742</v>
      </c>
      <c r="D12" s="21">
        <v>1475.906322</v>
      </c>
      <c r="E12" s="21">
        <v>1924.2669504</v>
      </c>
      <c r="F12" s="64">
        <v>-12.211339811825731</v>
      </c>
      <c r="G12" s="142">
        <v>14.457682646880071</v>
      </c>
      <c r="H12" s="21">
        <v>2346.2374946</v>
      </c>
      <c r="I12" s="21">
        <v>2645.9868202999996</v>
      </c>
      <c r="J12" s="21">
        <v>2345.7479825</v>
      </c>
      <c r="K12" s="80">
        <v>2.0868060151894696E-2</v>
      </c>
      <c r="L12" s="80">
        <v>-11.328451200146732</v>
      </c>
    </row>
    <row r="13" spans="1:12" s="34" customFormat="1" ht="18" customHeight="1">
      <c r="A13" s="102" t="s">
        <v>394</v>
      </c>
      <c r="B13" s="139" t="s">
        <v>389</v>
      </c>
      <c r="C13" s="21">
        <v>84.464408710000001</v>
      </c>
      <c r="D13" s="21">
        <v>73.795316099999994</v>
      </c>
      <c r="E13" s="21">
        <v>91.631759542857139</v>
      </c>
      <c r="F13" s="64">
        <v>-7.8219068024170086</v>
      </c>
      <c r="G13" s="142">
        <v>14.457682646880087</v>
      </c>
      <c r="H13" s="21">
        <v>117.31187473</v>
      </c>
      <c r="I13" s="21">
        <v>132.29934101499998</v>
      </c>
      <c r="J13" s="21">
        <v>111.70228488095238</v>
      </c>
      <c r="K13" s="80">
        <v>5.021911463159495</v>
      </c>
      <c r="L13" s="80">
        <v>-11.328451200146732</v>
      </c>
    </row>
    <row r="14" spans="1:12" s="34" customFormat="1" ht="18" customHeight="1">
      <c r="A14" s="102" t="s">
        <v>395</v>
      </c>
      <c r="B14" s="139" t="s">
        <v>389</v>
      </c>
      <c r="C14" s="37">
        <v>606077.42497534608</v>
      </c>
      <c r="D14" s="37">
        <v>403508.97166892374</v>
      </c>
      <c r="E14" s="37">
        <v>477227.36389861233</v>
      </c>
      <c r="F14" s="64">
        <v>26.999721898618567</v>
      </c>
      <c r="G14" s="142">
        <v>50.2017222736322</v>
      </c>
      <c r="H14" s="21">
        <v>231398.37727852497</v>
      </c>
      <c r="I14" s="21">
        <v>191321.24357673997</v>
      </c>
      <c r="J14" s="21">
        <v>216993.07883770499</v>
      </c>
      <c r="K14" s="80">
        <v>6.6385981147325426</v>
      </c>
      <c r="L14" s="80">
        <v>20.947560737399161</v>
      </c>
    </row>
    <row r="15" spans="1:12" s="34" customFormat="1" ht="18" customHeight="1">
      <c r="A15" s="102" t="s">
        <v>396</v>
      </c>
      <c r="B15" s="139" t="s">
        <v>389</v>
      </c>
      <c r="C15" s="21">
        <v>30303.871248767304</v>
      </c>
      <c r="D15" s="21">
        <v>20175.448583446185</v>
      </c>
      <c r="E15" s="21">
        <v>22725.112566600586</v>
      </c>
      <c r="F15" s="64">
        <v>33.349707993549501</v>
      </c>
      <c r="G15" s="142">
        <v>50.201722273632221</v>
      </c>
      <c r="H15" s="21">
        <v>11569.918863926248</v>
      </c>
      <c r="I15" s="21">
        <v>9566.062178836999</v>
      </c>
      <c r="J15" s="21">
        <v>10333.003754176429</v>
      </c>
      <c r="K15" s="80">
        <v>11.97052802046916</v>
      </c>
      <c r="L15" s="80">
        <v>20.947560737399154</v>
      </c>
    </row>
    <row r="16" spans="1:12" s="34" customFormat="1" ht="18" customHeight="1">
      <c r="A16" s="102" t="s">
        <v>397</v>
      </c>
      <c r="B16" s="139" t="s">
        <v>383</v>
      </c>
      <c r="C16" s="21">
        <v>1</v>
      </c>
      <c r="D16" s="21">
        <v>4</v>
      </c>
      <c r="E16" s="21">
        <v>1</v>
      </c>
      <c r="F16" s="64">
        <v>0</v>
      </c>
      <c r="G16" s="417">
        <v>-75</v>
      </c>
      <c r="H16" s="21">
        <v>2</v>
      </c>
      <c r="I16" s="21">
        <v>1</v>
      </c>
      <c r="J16" s="21">
        <v>8</v>
      </c>
      <c r="K16" s="80">
        <v>-75</v>
      </c>
      <c r="L16" s="80">
        <v>100</v>
      </c>
    </row>
    <row r="17" spans="1:12" s="34" customFormat="1" ht="18" customHeight="1">
      <c r="A17" s="102" t="s">
        <v>398</v>
      </c>
      <c r="B17" s="139" t="s">
        <v>399</v>
      </c>
      <c r="C17" s="21">
        <v>85.995900000000006</v>
      </c>
      <c r="D17" s="21">
        <v>87.528000000000006</v>
      </c>
      <c r="E17" s="21">
        <v>86.117000000000004</v>
      </c>
      <c r="F17" s="64">
        <v>-0.14062264129033575</v>
      </c>
      <c r="G17" s="142">
        <v>-1.7504112969564021</v>
      </c>
      <c r="H17" s="21">
        <v>12.2492909237008</v>
      </c>
      <c r="I17" s="21">
        <v>12.89</v>
      </c>
      <c r="J17" s="21">
        <v>11.47</v>
      </c>
      <c r="K17" s="80">
        <v>6.7941667279930158</v>
      </c>
      <c r="L17" s="80">
        <v>-4.9705901962699839</v>
      </c>
    </row>
    <row r="18" spans="1:12" s="140" customFormat="1" ht="36.75" customHeight="1">
      <c r="A18" s="1220" t="s">
        <v>1253</v>
      </c>
      <c r="B18" s="1220"/>
      <c r="C18" s="1220"/>
      <c r="D18" s="1220"/>
      <c r="E18" s="1220"/>
      <c r="F18" s="1220"/>
      <c r="G18" s="1220"/>
      <c r="H18" s="1221"/>
      <c r="I18" s="1221"/>
      <c r="J18" s="1221"/>
      <c r="K18" s="1221"/>
      <c r="L18" s="1221"/>
    </row>
    <row r="19" spans="1:12" s="140" customFormat="1" ht="24.75" customHeight="1">
      <c r="A19" s="247"/>
      <c r="B19" s="200"/>
      <c r="C19" s="200"/>
      <c r="D19" s="200"/>
      <c r="E19" s="200"/>
      <c r="F19" s="200"/>
      <c r="G19" s="200"/>
      <c r="H19" s="200"/>
      <c r="I19" s="200"/>
      <c r="J19" s="200"/>
      <c r="K19" s="200"/>
      <c r="L19" s="200"/>
    </row>
    <row r="20" spans="1:12" s="140" customFormat="1" ht="13.5" customHeight="1">
      <c r="A20" s="1149" t="s">
        <v>400</v>
      </c>
      <c r="B20" s="1149"/>
      <c r="C20" s="1149"/>
      <c r="D20" s="1149"/>
      <c r="E20" s="1149"/>
      <c r="F20" s="1149"/>
      <c r="G20" s="1149"/>
      <c r="H20" s="1149"/>
      <c r="I20" s="1149"/>
      <c r="J20" s="1149"/>
      <c r="K20" s="1149"/>
      <c r="L20" s="1149"/>
    </row>
    <row r="21" spans="1:12">
      <c r="H21" s="55"/>
      <c r="I21" s="55"/>
    </row>
    <row r="23" spans="1:12">
      <c r="C23" s="55"/>
    </row>
  </sheetData>
  <mergeCells count="6">
    <mergeCell ref="A20:L20"/>
    <mergeCell ref="A18:L18"/>
    <mergeCell ref="A2:A3"/>
    <mergeCell ref="B2:B3"/>
    <mergeCell ref="C2:G2"/>
    <mergeCell ref="H2:L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A19" sqref="A19:H19"/>
    </sheetView>
  </sheetViews>
  <sheetFormatPr defaultColWidth="9.140625" defaultRowHeight="15"/>
  <cols>
    <col min="1" max="5" width="14.5703125" style="16" bestFit="1" customWidth="1"/>
    <col min="6" max="6" width="14.140625" style="16" bestFit="1" customWidth="1"/>
    <col min="7" max="9" width="14.5703125" style="16" bestFit="1" customWidth="1"/>
    <col min="10" max="10" width="9.85546875" style="16" bestFit="1" customWidth="1"/>
    <col min="11" max="11" width="19.5703125" style="16" bestFit="1" customWidth="1"/>
    <col min="12" max="12" width="4.5703125" style="16" bestFit="1" customWidth="1"/>
    <col min="13" max="16384" width="9.140625" style="16"/>
  </cols>
  <sheetData>
    <row r="1" spans="1:11" ht="16.5" customHeight="1">
      <c r="A1" s="1095" t="s">
        <v>813</v>
      </c>
      <c r="B1" s="1095"/>
      <c r="C1" s="1095"/>
      <c r="D1" s="1095"/>
      <c r="E1" s="1095"/>
      <c r="F1" s="1095"/>
      <c r="G1" s="1095"/>
      <c r="H1" s="1095"/>
      <c r="I1" s="1095"/>
      <c r="J1" s="1095"/>
    </row>
    <row r="2" spans="1:11" s="34" customFormat="1" ht="18" customHeight="1">
      <c r="A2" s="1037" t="s">
        <v>109</v>
      </c>
      <c r="B2" s="1093" t="s">
        <v>380</v>
      </c>
      <c r="C2" s="1100"/>
      <c r="D2" s="1100"/>
      <c r="E2" s="1100"/>
      <c r="F2" s="1094"/>
      <c r="G2" s="1093" t="s">
        <v>381</v>
      </c>
      <c r="H2" s="1100"/>
      <c r="I2" s="1100"/>
      <c r="J2" s="1100"/>
      <c r="K2" s="1094"/>
    </row>
    <row r="3" spans="1:11" s="34" customFormat="1" ht="69.75" customHeight="1">
      <c r="A3" s="1039"/>
      <c r="B3" s="18" t="s">
        <v>401</v>
      </c>
      <c r="C3" s="18" t="s">
        <v>402</v>
      </c>
      <c r="D3" s="68" t="s">
        <v>403</v>
      </c>
      <c r="E3" s="68" t="s">
        <v>404</v>
      </c>
      <c r="F3" s="18" t="s">
        <v>630</v>
      </c>
      <c r="G3" s="18" t="s">
        <v>401</v>
      </c>
      <c r="H3" s="18" t="s">
        <v>402</v>
      </c>
      <c r="I3" s="68" t="s">
        <v>403</v>
      </c>
      <c r="J3" s="68" t="s">
        <v>404</v>
      </c>
      <c r="K3" s="18" t="s">
        <v>631</v>
      </c>
    </row>
    <row r="4" spans="1:11" s="34" customFormat="1" ht="30" customHeight="1">
      <c r="A4" s="23" t="s">
        <v>92</v>
      </c>
      <c r="B4" s="25">
        <v>34225</v>
      </c>
      <c r="C4" s="25">
        <v>276</v>
      </c>
      <c r="D4" s="25">
        <v>36044</v>
      </c>
      <c r="E4" s="40">
        <v>2433524.46</v>
      </c>
      <c r="F4" s="57">
        <v>24374524.011</v>
      </c>
      <c r="G4" s="25">
        <v>16464</v>
      </c>
      <c r="H4" s="25">
        <v>592</v>
      </c>
      <c r="I4" s="25">
        <v>20689</v>
      </c>
      <c r="J4" s="40">
        <v>474426.1</v>
      </c>
      <c r="K4" s="40">
        <v>2743935.7</v>
      </c>
    </row>
    <row r="5" spans="1:11" s="34" customFormat="1" ht="18" customHeight="1">
      <c r="A5" s="23" t="s">
        <v>93</v>
      </c>
      <c r="B5" s="50">
        <v>37478</v>
      </c>
      <c r="C5" s="50">
        <v>277</v>
      </c>
      <c r="D5" s="50">
        <v>57026</v>
      </c>
      <c r="E5" s="49">
        <v>2773527.52</v>
      </c>
      <c r="F5" s="700">
        <v>30187555.842</v>
      </c>
      <c r="G5" s="50">
        <v>18268</v>
      </c>
      <c r="H5" s="50">
        <v>584</v>
      </c>
      <c r="I5" s="50">
        <v>21728</v>
      </c>
      <c r="J5" s="50">
        <v>567566.78131559596</v>
      </c>
      <c r="K5" s="50">
        <v>3717277.5200999998</v>
      </c>
    </row>
    <row r="6" spans="1:11" s="34" customFormat="1" ht="18" customHeight="1">
      <c r="A6" s="19" t="s">
        <v>94</v>
      </c>
      <c r="B6" s="21">
        <v>34493</v>
      </c>
      <c r="C6" s="21">
        <v>278</v>
      </c>
      <c r="D6" s="21">
        <v>35961</v>
      </c>
      <c r="E6" s="37">
        <v>2521145.5699999998</v>
      </c>
      <c r="F6" s="629">
        <v>24691446.758000001</v>
      </c>
      <c r="G6" s="21">
        <v>16569</v>
      </c>
      <c r="H6" s="21">
        <v>590</v>
      </c>
      <c r="I6" s="21">
        <v>21106</v>
      </c>
      <c r="J6" s="37">
        <v>481911.42</v>
      </c>
      <c r="K6" s="37">
        <v>2799146.57</v>
      </c>
    </row>
    <row r="7" spans="1:11" s="34" customFormat="1" ht="18" customHeight="1">
      <c r="A7" s="19" t="s">
        <v>95</v>
      </c>
      <c r="B7" s="21">
        <v>34659</v>
      </c>
      <c r="C7" s="21">
        <v>277</v>
      </c>
      <c r="D7" s="21">
        <v>36123</v>
      </c>
      <c r="E7" s="37">
        <v>2537203.33</v>
      </c>
      <c r="F7" s="629">
        <v>26106952.114</v>
      </c>
      <c r="G7" s="21">
        <v>16669</v>
      </c>
      <c r="H7" s="21">
        <v>592</v>
      </c>
      <c r="I7" s="21">
        <v>21193</v>
      </c>
      <c r="J7" s="37">
        <v>484015</v>
      </c>
      <c r="K7" s="37">
        <v>3055154</v>
      </c>
    </row>
    <row r="8" spans="1:11" s="34" customFormat="1" ht="18" customHeight="1">
      <c r="A8" s="19" t="s">
        <v>96</v>
      </c>
      <c r="B8" s="21">
        <v>34888</v>
      </c>
      <c r="C8" s="21">
        <v>278</v>
      </c>
      <c r="D8" s="21">
        <v>36113</v>
      </c>
      <c r="E8" s="37">
        <v>2593947.65</v>
      </c>
      <c r="F8" s="629">
        <v>26741904.655999999</v>
      </c>
      <c r="G8" s="21">
        <v>16778</v>
      </c>
      <c r="H8" s="21">
        <v>588</v>
      </c>
      <c r="I8" s="21">
        <v>21205</v>
      </c>
      <c r="J8" s="37">
        <v>495622.42</v>
      </c>
      <c r="K8" s="37">
        <v>3186026.3</v>
      </c>
    </row>
    <row r="9" spans="1:11" s="34" customFormat="1" ht="18" customHeight="1">
      <c r="A9" s="19" t="s">
        <v>97</v>
      </c>
      <c r="B9" s="21">
        <v>35204</v>
      </c>
      <c r="C9" s="21">
        <v>278</v>
      </c>
      <c r="D9" s="21">
        <v>36117</v>
      </c>
      <c r="E9" s="37">
        <v>2628994.5</v>
      </c>
      <c r="F9" s="629">
        <v>27280775.467</v>
      </c>
      <c r="G9" s="21">
        <v>16905</v>
      </c>
      <c r="H9" s="21">
        <v>588</v>
      </c>
      <c r="I9" s="21">
        <v>21229</v>
      </c>
      <c r="J9" s="37">
        <v>502199.47</v>
      </c>
      <c r="K9" s="37">
        <v>3290852.47</v>
      </c>
    </row>
    <row r="10" spans="1:11" s="34" customFormat="1" ht="18" customHeight="1">
      <c r="A10" s="19" t="s">
        <v>98</v>
      </c>
      <c r="B10" s="21">
        <v>35549</v>
      </c>
      <c r="C10" s="21" t="s">
        <v>629</v>
      </c>
      <c r="D10" s="21">
        <v>36133</v>
      </c>
      <c r="E10" s="37">
        <v>2655111.12</v>
      </c>
      <c r="F10" s="629">
        <v>28738628.362852357</v>
      </c>
      <c r="G10" s="21">
        <v>17101</v>
      </c>
      <c r="H10" s="21">
        <v>586</v>
      </c>
      <c r="I10" s="21">
        <v>21326</v>
      </c>
      <c r="J10" s="37">
        <v>509270.93</v>
      </c>
      <c r="K10" s="37">
        <v>3354087.45</v>
      </c>
    </row>
    <row r="11" spans="1:11" s="34" customFormat="1" ht="18" customHeight="1">
      <c r="A11" s="170" t="s">
        <v>99</v>
      </c>
      <c r="B11" s="104">
        <v>35847</v>
      </c>
      <c r="C11" s="104">
        <v>276</v>
      </c>
      <c r="D11" s="104">
        <v>36096</v>
      </c>
      <c r="E11" s="105">
        <v>2687947.09</v>
      </c>
      <c r="F11" s="630">
        <v>29591816.394000001</v>
      </c>
      <c r="G11" s="104">
        <v>17304</v>
      </c>
      <c r="H11" s="104">
        <v>591</v>
      </c>
      <c r="I11" s="104">
        <v>21422</v>
      </c>
      <c r="J11" s="105">
        <v>512622.42</v>
      </c>
      <c r="K11" s="105">
        <v>3520921.57</v>
      </c>
    </row>
    <row r="12" spans="1:11" s="34" customFormat="1" ht="18" customHeight="1">
      <c r="A12" s="108" t="s">
        <v>765</v>
      </c>
      <c r="B12" s="51">
        <v>36081</v>
      </c>
      <c r="C12" s="51">
        <v>277</v>
      </c>
      <c r="D12" s="51">
        <v>36114</v>
      </c>
      <c r="E12" s="52">
        <v>2681380.08</v>
      </c>
      <c r="F12" s="631">
        <v>29481978.706999999</v>
      </c>
      <c r="G12" s="51">
        <v>17451</v>
      </c>
      <c r="H12" s="51">
        <v>591</v>
      </c>
      <c r="I12" s="51">
        <v>21431</v>
      </c>
      <c r="J12" s="52">
        <v>520248.61</v>
      </c>
      <c r="K12" s="52">
        <v>3630630.38</v>
      </c>
    </row>
    <row r="13" spans="1:11" s="34" customFormat="1" ht="18" customHeight="1">
      <c r="A13" s="108" t="s">
        <v>802</v>
      </c>
      <c r="B13" s="51">
        <v>36306</v>
      </c>
      <c r="C13" s="51">
        <v>277</v>
      </c>
      <c r="D13" s="51">
        <v>36123</v>
      </c>
      <c r="E13" s="52">
        <v>2651630.31</v>
      </c>
      <c r="F13" s="631">
        <v>29445482.763</v>
      </c>
      <c r="G13" s="51">
        <v>17586</v>
      </c>
      <c r="H13" s="51">
        <v>592</v>
      </c>
      <c r="I13" s="51">
        <v>21434</v>
      </c>
      <c r="J13" s="52">
        <v>523668.82</v>
      </c>
      <c r="K13" s="52">
        <v>3590724.51</v>
      </c>
    </row>
    <row r="14" spans="1:11" s="34" customFormat="1" ht="18" customHeight="1">
      <c r="A14" s="108" t="s">
        <v>901</v>
      </c>
      <c r="B14" s="51">
        <v>36568</v>
      </c>
      <c r="C14" s="51">
        <v>277</v>
      </c>
      <c r="D14" s="51">
        <v>36184</v>
      </c>
      <c r="E14" s="52">
        <v>2653039.23</v>
      </c>
      <c r="F14" s="631">
        <v>30121534</v>
      </c>
      <c r="G14" s="51">
        <v>17748</v>
      </c>
      <c r="H14" s="51">
        <v>592</v>
      </c>
      <c r="I14" s="51">
        <v>21448</v>
      </c>
      <c r="J14" s="51">
        <v>533022.58492886904</v>
      </c>
      <c r="K14" s="51">
        <v>3693975.2485000002</v>
      </c>
    </row>
    <row r="15" spans="1:11" s="34" customFormat="1" ht="18" customHeight="1">
      <c r="A15" s="108" t="s">
        <v>915</v>
      </c>
      <c r="B15" s="161">
        <v>36840</v>
      </c>
      <c r="C15" s="161">
        <v>278</v>
      </c>
      <c r="D15" s="161">
        <v>36173</v>
      </c>
      <c r="E15" s="202">
        <v>2670187.19</v>
      </c>
      <c r="F15" s="631">
        <v>30006876.392649777</v>
      </c>
      <c r="G15" s="51">
        <v>17896</v>
      </c>
      <c r="H15" s="51">
        <v>593</v>
      </c>
      <c r="I15" s="51">
        <v>21472</v>
      </c>
      <c r="J15" s="51">
        <v>538923.92676576017</v>
      </c>
      <c r="K15" s="51">
        <v>3790083.7478999998</v>
      </c>
    </row>
    <row r="16" spans="1:11" s="34" customFormat="1" ht="18" customHeight="1">
      <c r="A16" s="108" t="s">
        <v>1134</v>
      </c>
      <c r="B16" s="161">
        <v>37104</v>
      </c>
      <c r="C16" s="161">
        <v>276</v>
      </c>
      <c r="D16" s="161" t="s">
        <v>1135</v>
      </c>
      <c r="E16" s="202">
        <v>2691247.31</v>
      </c>
      <c r="F16" s="631">
        <v>29072241.998192511</v>
      </c>
      <c r="G16" s="51">
        <v>18060</v>
      </c>
      <c r="H16" s="51">
        <v>584</v>
      </c>
      <c r="I16" s="51">
        <v>21541</v>
      </c>
      <c r="J16" s="51">
        <v>541922.40325589501</v>
      </c>
      <c r="K16" s="51">
        <v>3567651.510100001</v>
      </c>
    </row>
    <row r="17" spans="1:11" s="34" customFormat="1" ht="18" customHeight="1">
      <c r="A17" s="108" t="s">
        <v>1195</v>
      </c>
      <c r="B17" s="161">
        <v>37478</v>
      </c>
      <c r="C17" s="161">
        <v>277</v>
      </c>
      <c r="D17" s="161">
        <v>57026</v>
      </c>
      <c r="E17" s="202">
        <v>2773527.52</v>
      </c>
      <c r="F17" s="631">
        <v>30187555.842</v>
      </c>
      <c r="G17" s="51">
        <v>18268</v>
      </c>
      <c r="H17" s="51">
        <v>584</v>
      </c>
      <c r="I17" s="51">
        <v>21728</v>
      </c>
      <c r="J17" s="51">
        <v>567566.78131559596</v>
      </c>
      <c r="K17" s="51">
        <v>3717277.5200999998</v>
      </c>
    </row>
    <row r="18" spans="1:11" s="34" customFormat="1" ht="42" customHeight="1">
      <c r="A18" s="1221" t="s">
        <v>1252</v>
      </c>
      <c r="B18" s="1223"/>
      <c r="C18" s="1223"/>
      <c r="D18" s="1223"/>
      <c r="E18" s="1223"/>
      <c r="F18" s="1223"/>
      <c r="G18" s="1223"/>
      <c r="H18" s="1223"/>
      <c r="I18" s="1223"/>
      <c r="J18" s="1223"/>
      <c r="K18" s="1223"/>
    </row>
    <row r="19" spans="1:11" s="34" customFormat="1" ht="18" customHeight="1">
      <c r="A19" s="1148" t="s">
        <v>1136</v>
      </c>
      <c r="B19" s="1148"/>
      <c r="C19" s="1148"/>
      <c r="D19" s="1148"/>
      <c r="E19" s="1148"/>
      <c r="F19" s="1148"/>
      <c r="G19" s="1148"/>
      <c r="H19" s="1148"/>
    </row>
    <row r="20" spans="1:11" s="34" customFormat="1" ht="18" customHeight="1">
      <c r="A20" s="1224" t="s">
        <v>1208</v>
      </c>
      <c r="B20" s="1225"/>
      <c r="C20" s="1225"/>
      <c r="D20" s="199"/>
      <c r="E20" s="199"/>
      <c r="F20" s="199"/>
      <c r="G20" s="199"/>
      <c r="H20" s="199"/>
    </row>
    <row r="21" spans="1:11" s="34" customFormat="1" ht="18" customHeight="1">
      <c r="A21" s="1015" t="s">
        <v>400</v>
      </c>
      <c r="B21" s="1015"/>
      <c r="C21" s="1015"/>
      <c r="D21" s="1015"/>
      <c r="E21" s="1015"/>
      <c r="F21" s="1015"/>
      <c r="G21" s="1015"/>
      <c r="H21" s="1015"/>
    </row>
    <row r="22" spans="1:11" s="34" customFormat="1" ht="28.35" customHeight="1"/>
  </sheetData>
  <mergeCells count="8">
    <mergeCell ref="A21:H21"/>
    <mergeCell ref="A1:J1"/>
    <mergeCell ref="A2:A3"/>
    <mergeCell ref="B2:F2"/>
    <mergeCell ref="G2:K2"/>
    <mergeCell ref="A19:H19"/>
    <mergeCell ref="A18:K18"/>
    <mergeCell ref="A20:C20"/>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E25" sqref="E25"/>
    </sheetView>
  </sheetViews>
  <sheetFormatPr defaultColWidth="9.140625" defaultRowHeight="15"/>
  <cols>
    <col min="1" max="1" width="27.85546875" style="16" bestFit="1" customWidth="1"/>
    <col min="2" max="2" width="14.5703125" style="16" bestFit="1" customWidth="1"/>
    <col min="3" max="10" width="13.5703125" style="16" bestFit="1" customWidth="1"/>
    <col min="11" max="11" width="10.28515625" style="16" bestFit="1" customWidth="1"/>
    <col min="12" max="16384" width="9.140625" style="16"/>
  </cols>
  <sheetData>
    <row r="1" spans="1:11" ht="15.75" customHeight="1">
      <c r="A1" s="38" t="s">
        <v>1193</v>
      </c>
    </row>
    <row r="2" spans="1:11" s="34" customFormat="1" ht="18" customHeight="1">
      <c r="A2" s="1037" t="s">
        <v>374</v>
      </c>
      <c r="B2" s="1037" t="s">
        <v>379</v>
      </c>
      <c r="C2" s="1093" t="s">
        <v>105</v>
      </c>
      <c r="D2" s="1094"/>
      <c r="E2" s="1093" t="s">
        <v>75</v>
      </c>
      <c r="F2" s="1094"/>
      <c r="G2" s="1093" t="s">
        <v>200</v>
      </c>
      <c r="H2" s="1094"/>
      <c r="I2" s="1093" t="s">
        <v>87</v>
      </c>
      <c r="J2" s="1094"/>
    </row>
    <row r="3" spans="1:11" s="34" customFormat="1" ht="16.5" customHeight="1">
      <c r="A3" s="1039"/>
      <c r="B3" s="1039"/>
      <c r="C3" s="17" t="s">
        <v>102</v>
      </c>
      <c r="D3" s="17" t="s">
        <v>405</v>
      </c>
      <c r="E3" s="17" t="s">
        <v>102</v>
      </c>
      <c r="F3" s="17" t="s">
        <v>405</v>
      </c>
      <c r="G3" s="17" t="s">
        <v>102</v>
      </c>
      <c r="H3" s="17" t="s">
        <v>405</v>
      </c>
      <c r="I3" s="17" t="s">
        <v>102</v>
      </c>
      <c r="J3" s="17" t="s">
        <v>405</v>
      </c>
    </row>
    <row r="4" spans="1:11" s="34" customFormat="1" ht="18" customHeight="1">
      <c r="A4" s="1226" t="s">
        <v>380</v>
      </c>
      <c r="B4" s="1227"/>
      <c r="C4" s="1227"/>
      <c r="D4" s="1227"/>
      <c r="E4" s="1227"/>
      <c r="F4" s="1227"/>
      <c r="G4" s="1227"/>
      <c r="H4" s="1227"/>
      <c r="I4" s="1227"/>
      <c r="J4" s="1228"/>
    </row>
    <row r="5" spans="1:11" s="34" customFormat="1" ht="27" customHeight="1">
      <c r="A5" s="143" t="s">
        <v>406</v>
      </c>
      <c r="B5" s="70" t="s">
        <v>407</v>
      </c>
      <c r="C5" s="21">
        <v>883</v>
      </c>
      <c r="D5" s="21">
        <v>2645</v>
      </c>
      <c r="E5" s="21">
        <v>5846</v>
      </c>
      <c r="F5" s="21">
        <v>27920</v>
      </c>
      <c r="G5" s="21">
        <v>250</v>
      </c>
      <c r="H5" s="21">
        <v>5551</v>
      </c>
      <c r="I5" s="21">
        <v>6979</v>
      </c>
      <c r="J5" s="21">
        <v>36116</v>
      </c>
      <c r="K5" s="399"/>
    </row>
    <row r="6" spans="1:11" s="34" customFormat="1" ht="15" customHeight="1">
      <c r="A6" s="143" t="s">
        <v>408</v>
      </c>
      <c r="B6" s="70" t="s">
        <v>407</v>
      </c>
      <c r="C6" s="21">
        <v>8837</v>
      </c>
      <c r="D6" s="21">
        <v>10637</v>
      </c>
      <c r="E6" s="21">
        <v>12008</v>
      </c>
      <c r="F6" s="21">
        <v>29763</v>
      </c>
      <c r="G6" s="21">
        <v>3683</v>
      </c>
      <c r="H6" s="21">
        <v>29966</v>
      </c>
      <c r="I6" s="21">
        <v>24528</v>
      </c>
      <c r="J6" s="21">
        <v>70366</v>
      </c>
      <c r="K6" s="399"/>
    </row>
    <row r="7" spans="1:11" s="34" customFormat="1" ht="15" customHeight="1">
      <c r="A7" s="143" t="s">
        <v>409</v>
      </c>
      <c r="B7" s="70" t="s">
        <v>410</v>
      </c>
      <c r="C7" s="37">
        <v>110128.83676999999</v>
      </c>
      <c r="D7" s="37">
        <v>2341646.36974</v>
      </c>
      <c r="E7" s="37">
        <v>6019117.8239700003</v>
      </c>
      <c r="F7" s="58">
        <v>14219572.842460001</v>
      </c>
      <c r="G7" s="37">
        <v>346028.89607409004</v>
      </c>
      <c r="H7" s="37">
        <v>4698773.3748312052</v>
      </c>
      <c r="I7" s="37">
        <v>6475275.5568140903</v>
      </c>
      <c r="J7" s="58">
        <v>21259992.587031208</v>
      </c>
      <c r="K7" s="399"/>
    </row>
    <row r="8" spans="1:11" s="34" customFormat="1" ht="15" customHeight="1">
      <c r="A8" s="143" t="s">
        <v>411</v>
      </c>
      <c r="B8" s="70" t="s">
        <v>412</v>
      </c>
      <c r="C8" s="37">
        <v>3171637.7011358654</v>
      </c>
      <c r="D8" s="37">
        <v>760928.97671679815</v>
      </c>
      <c r="E8" s="58">
        <v>22938891.622809738</v>
      </c>
      <c r="F8" s="37">
        <v>1354498.4071613271</v>
      </c>
      <c r="G8" s="37">
        <v>738745.41761134611</v>
      </c>
      <c r="H8" s="37">
        <v>1222853.7173163248</v>
      </c>
      <c r="I8" s="58">
        <v>26849274.74155695</v>
      </c>
      <c r="J8" s="37">
        <v>3338281.1011944502</v>
      </c>
      <c r="K8" s="699"/>
    </row>
    <row r="9" spans="1:11" s="34" customFormat="1" ht="27" customHeight="1">
      <c r="A9" s="143" t="s">
        <v>413</v>
      </c>
      <c r="B9" s="70" t="s">
        <v>414</v>
      </c>
      <c r="C9" s="21">
        <v>1475.1864800000001</v>
      </c>
      <c r="D9" s="21">
        <v>3271.2433700000001</v>
      </c>
      <c r="E9" s="37">
        <v>168928.81742000001</v>
      </c>
      <c r="F9" s="21">
        <v>0</v>
      </c>
      <c r="G9" s="21">
        <v>4012.8866594300002</v>
      </c>
      <c r="H9" s="21">
        <v>808.46112000000005</v>
      </c>
      <c r="I9" s="37">
        <v>174416.89055943</v>
      </c>
      <c r="J9" s="21">
        <v>4079.7044900000001</v>
      </c>
      <c r="K9" s="699"/>
    </row>
    <row r="10" spans="1:11" s="34" customFormat="1" ht="15" customHeight="1">
      <c r="A10" s="143" t="s">
        <v>415</v>
      </c>
      <c r="B10" s="70" t="s">
        <v>416</v>
      </c>
      <c r="C10" s="21">
        <v>154827.0061307</v>
      </c>
      <c r="D10" s="21">
        <v>12228.472786099999</v>
      </c>
      <c r="E10" s="37">
        <v>606077.42497534608</v>
      </c>
      <c r="F10" s="21">
        <v>0</v>
      </c>
      <c r="G10" s="21">
        <v>6111.1109572819987</v>
      </c>
      <c r="H10" s="21">
        <v>443.74003244800002</v>
      </c>
      <c r="I10" s="37">
        <v>767015.54206332809</v>
      </c>
      <c r="J10" s="21">
        <v>12672.212818548</v>
      </c>
      <c r="K10" s="699"/>
    </row>
    <row r="11" spans="1:11" s="34" customFormat="1" ht="18" customHeight="1">
      <c r="A11" s="1226" t="s">
        <v>381</v>
      </c>
      <c r="B11" s="1227"/>
      <c r="C11" s="1227"/>
      <c r="D11" s="1227"/>
      <c r="E11" s="1227"/>
      <c r="F11" s="1227"/>
      <c r="G11" s="1227"/>
      <c r="H11" s="1227"/>
      <c r="I11" s="1227"/>
      <c r="J11" s="1228"/>
      <c r="K11" s="699"/>
    </row>
    <row r="12" spans="1:11" s="34" customFormat="1" ht="27" customHeight="1">
      <c r="A12" s="143" t="s">
        <v>417</v>
      </c>
      <c r="B12" s="70" t="s">
        <v>407</v>
      </c>
      <c r="C12" s="21">
        <v>666</v>
      </c>
      <c r="D12" s="21">
        <v>575</v>
      </c>
      <c r="E12" s="21">
        <v>5886</v>
      </c>
      <c r="F12" s="21">
        <v>10897</v>
      </c>
      <c r="G12" s="21">
        <v>2374</v>
      </c>
      <c r="H12" s="21">
        <v>874</v>
      </c>
      <c r="I12" s="21">
        <v>8926</v>
      </c>
      <c r="J12" s="21">
        <v>12346</v>
      </c>
      <c r="K12" s="699"/>
    </row>
    <row r="13" spans="1:11" s="34" customFormat="1" ht="15" customHeight="1">
      <c r="A13" s="143" t="s">
        <v>418</v>
      </c>
      <c r="B13" s="70" t="s">
        <v>407</v>
      </c>
      <c r="C13" s="21">
        <v>7061</v>
      </c>
      <c r="D13" s="21">
        <v>5086</v>
      </c>
      <c r="E13" s="21">
        <v>6044</v>
      </c>
      <c r="F13" s="21">
        <v>11292</v>
      </c>
      <c r="G13" s="21">
        <v>20523</v>
      </c>
      <c r="H13" s="21">
        <v>2841</v>
      </c>
      <c r="I13" s="21">
        <v>33628</v>
      </c>
      <c r="J13" s="21">
        <v>19219</v>
      </c>
      <c r="K13" s="699"/>
    </row>
    <row r="14" spans="1:11" s="34" customFormat="1" ht="15" customHeight="1">
      <c r="A14" s="143" t="s">
        <v>409</v>
      </c>
      <c r="B14" s="70" t="s">
        <v>419</v>
      </c>
      <c r="C14" s="21">
        <v>3461.1386200000002</v>
      </c>
      <c r="D14" s="21">
        <v>236167.54552000001</v>
      </c>
      <c r="E14" s="21">
        <v>2762504.01847</v>
      </c>
      <c r="F14" s="21">
        <v>2069869.40148</v>
      </c>
      <c r="G14" s="21">
        <v>387157.89972786</v>
      </c>
      <c r="H14" s="21">
        <v>216507.80933809999</v>
      </c>
      <c r="I14" s="21">
        <v>3153123.0568178599</v>
      </c>
      <c r="J14" s="21">
        <v>2522544.7563380999</v>
      </c>
      <c r="K14" s="699"/>
    </row>
    <row r="15" spans="1:11" s="34" customFormat="1" ht="15" customHeight="1">
      <c r="A15" s="143" t="s">
        <v>411</v>
      </c>
      <c r="B15" s="70" t="s">
        <v>420</v>
      </c>
      <c r="C15" s="21">
        <v>67001.596300000005</v>
      </c>
      <c r="D15" s="21">
        <v>49743.767899999999</v>
      </c>
      <c r="E15" s="21">
        <v>3228356.0197999999</v>
      </c>
      <c r="F15" s="21">
        <v>152245.80499999999</v>
      </c>
      <c r="G15" s="21">
        <v>187244.76860000001</v>
      </c>
      <c r="H15" s="21">
        <v>32685.5625</v>
      </c>
      <c r="I15" s="21">
        <v>3482602.3846999998</v>
      </c>
      <c r="J15" s="21">
        <v>234675.1354</v>
      </c>
      <c r="K15" s="699"/>
    </row>
    <row r="16" spans="1:11" s="34" customFormat="1" ht="27" customHeight="1">
      <c r="A16" s="143" t="s">
        <v>413</v>
      </c>
      <c r="B16" s="70" t="s">
        <v>419</v>
      </c>
      <c r="C16" s="21">
        <v>35.217370000000003</v>
      </c>
      <c r="D16" s="21">
        <v>0</v>
      </c>
      <c r="E16" s="21">
        <v>234623.74945999999</v>
      </c>
      <c r="F16" s="21">
        <v>0</v>
      </c>
      <c r="G16" s="21">
        <v>38369.021148</v>
      </c>
      <c r="H16" s="21">
        <v>0</v>
      </c>
      <c r="I16" s="21">
        <v>273027.98797799996</v>
      </c>
      <c r="J16" s="21">
        <v>0</v>
      </c>
      <c r="K16" s="699"/>
    </row>
    <row r="17" spans="1:11" s="34" customFormat="1" ht="15" customHeight="1">
      <c r="A17" s="143" t="s">
        <v>1251</v>
      </c>
      <c r="B17" s="70" t="s">
        <v>420</v>
      </c>
      <c r="C17" s="21">
        <v>388.78512230000001</v>
      </c>
      <c r="D17" s="21">
        <v>0</v>
      </c>
      <c r="E17" s="21">
        <v>231398.37727852497</v>
      </c>
      <c r="F17" s="21">
        <v>0</v>
      </c>
      <c r="G17" s="21">
        <v>22958.951158</v>
      </c>
      <c r="H17" s="21">
        <v>0</v>
      </c>
      <c r="I17" s="21">
        <v>254746.11355882499</v>
      </c>
      <c r="J17" s="21">
        <v>0</v>
      </c>
      <c r="K17" s="699"/>
    </row>
    <row r="18" spans="1:11" s="34" customFormat="1" ht="39.75" customHeight="1">
      <c r="A18" s="1149" t="s">
        <v>1254</v>
      </c>
      <c r="B18" s="1149"/>
      <c r="C18" s="1149"/>
      <c r="D18" s="1149"/>
      <c r="E18" s="1149"/>
      <c r="F18" s="1149"/>
      <c r="G18" s="1149"/>
      <c r="H18" s="1149"/>
      <c r="I18" s="1149"/>
      <c r="J18" s="1149"/>
    </row>
    <row r="19" spans="1:11" s="34" customFormat="1" ht="13.5" customHeight="1">
      <c r="A19" s="1119" t="s">
        <v>400</v>
      </c>
      <c r="B19" s="1119"/>
      <c r="C19" s="1119"/>
      <c r="D19" s="1119"/>
      <c r="E19" s="1119"/>
      <c r="F19" s="1119"/>
      <c r="G19" s="1119"/>
      <c r="H19" s="1119"/>
      <c r="I19" s="1119"/>
      <c r="J19" s="1119"/>
    </row>
    <row r="20" spans="1:11" s="34" customFormat="1" ht="27.6" customHeight="1"/>
  </sheetData>
  <mergeCells count="10">
    <mergeCell ref="A4:J4"/>
    <mergeCell ref="A11:J11"/>
    <mergeCell ref="A18:J18"/>
    <mergeCell ref="A19:J19"/>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
  <sheetViews>
    <sheetView view="pageBreakPreview" zoomScale="85" zoomScaleNormal="115" zoomScaleSheetLayoutView="85" workbookViewId="0">
      <selection activeCell="L39" sqref="L39"/>
    </sheetView>
  </sheetViews>
  <sheetFormatPr defaultColWidth="9.140625" defaultRowHeight="12.75"/>
  <cols>
    <col min="1" max="1" width="9.140625" style="512" customWidth="1"/>
    <col min="2" max="2" width="18.42578125" style="512" customWidth="1"/>
    <col min="3" max="12" width="7.28515625" style="512" customWidth="1"/>
    <col min="13" max="16384" width="9.140625" style="512"/>
  </cols>
  <sheetData>
    <row r="1" spans="1:23" ht="15">
      <c r="A1" s="517" t="s">
        <v>1015</v>
      </c>
      <c r="B1" s="517"/>
      <c r="C1" s="517"/>
      <c r="D1" s="517"/>
      <c r="E1" s="517"/>
      <c r="F1" s="517"/>
      <c r="G1" s="517"/>
      <c r="H1" s="517"/>
      <c r="I1" s="517"/>
      <c r="J1" s="517"/>
      <c r="K1" s="517"/>
    </row>
    <row r="2" spans="1:23" ht="15" customHeight="1" thickBot="1">
      <c r="A2" s="516" t="s">
        <v>636</v>
      </c>
      <c r="B2" s="515"/>
      <c r="C2" s="515"/>
      <c r="D2" s="515"/>
      <c r="E2" s="514"/>
      <c r="F2" s="514"/>
      <c r="G2" s="514"/>
      <c r="H2" s="514"/>
      <c r="I2" s="514"/>
      <c r="J2" s="514"/>
      <c r="K2" s="514"/>
      <c r="N2" s="512" t="s">
        <v>637</v>
      </c>
    </row>
    <row r="3" spans="1:23" ht="15" customHeight="1">
      <c r="A3" s="1233" t="s">
        <v>421</v>
      </c>
      <c r="B3" s="1235" t="s">
        <v>374</v>
      </c>
      <c r="C3" s="1237" t="s">
        <v>422</v>
      </c>
      <c r="D3" s="1238"/>
      <c r="E3" s="1238"/>
      <c r="F3" s="1238"/>
      <c r="G3" s="1238"/>
      <c r="H3" s="1239"/>
      <c r="I3" s="1229" t="s">
        <v>1266</v>
      </c>
      <c r="J3" s="1229"/>
      <c r="K3" s="1229"/>
      <c r="L3" s="1230"/>
      <c r="N3" s="513"/>
      <c r="O3" s="513"/>
      <c r="P3" s="513"/>
      <c r="Q3" s="513"/>
      <c r="R3" s="513"/>
      <c r="S3" s="513"/>
      <c r="T3" s="513"/>
      <c r="U3" s="513"/>
      <c r="V3" s="513"/>
      <c r="W3" s="513"/>
    </row>
    <row r="4" spans="1:23" ht="51">
      <c r="A4" s="1234"/>
      <c r="B4" s="1236"/>
      <c r="C4" s="833" t="s">
        <v>424</v>
      </c>
      <c r="D4" s="833" t="s">
        <v>425</v>
      </c>
      <c r="E4" s="834" t="s">
        <v>426</v>
      </c>
      <c r="F4" s="834" t="s">
        <v>632</v>
      </c>
      <c r="G4" s="833" t="s">
        <v>428</v>
      </c>
      <c r="H4" s="833" t="s">
        <v>633</v>
      </c>
      <c r="I4" s="834" t="s">
        <v>424</v>
      </c>
      <c r="J4" s="833" t="s">
        <v>425</v>
      </c>
      <c r="K4" s="834" t="s">
        <v>426</v>
      </c>
      <c r="L4" s="835" t="s">
        <v>632</v>
      </c>
      <c r="N4" s="513"/>
      <c r="O4" s="513"/>
      <c r="P4" s="513"/>
      <c r="Q4" s="513"/>
      <c r="R4" s="513"/>
      <c r="S4" s="513"/>
      <c r="T4" s="513"/>
      <c r="U4" s="513"/>
      <c r="V4" s="513"/>
      <c r="W4" s="513"/>
    </row>
    <row r="5" spans="1:23">
      <c r="A5" s="1231" t="s">
        <v>431</v>
      </c>
      <c r="B5" s="836" t="s">
        <v>432</v>
      </c>
      <c r="C5" s="837">
        <v>23</v>
      </c>
      <c r="D5" s="837">
        <v>1</v>
      </c>
      <c r="E5" s="837">
        <v>0</v>
      </c>
      <c r="F5" s="837">
        <v>0</v>
      </c>
      <c r="G5" s="837">
        <v>0</v>
      </c>
      <c r="H5" s="838">
        <v>1</v>
      </c>
      <c r="I5" s="838">
        <v>5</v>
      </c>
      <c r="J5" s="837">
        <v>0</v>
      </c>
      <c r="K5" s="837">
        <v>0</v>
      </c>
      <c r="L5" s="839">
        <v>0</v>
      </c>
      <c r="N5" s="513"/>
      <c r="O5" s="513"/>
      <c r="P5" s="513"/>
      <c r="Q5" s="513"/>
      <c r="R5" s="513"/>
      <c r="S5" s="513"/>
      <c r="T5" s="513"/>
      <c r="U5" s="513"/>
      <c r="V5" s="513"/>
      <c r="W5" s="513"/>
    </row>
    <row r="6" spans="1:23">
      <c r="A6" s="1231"/>
      <c r="B6" s="836" t="s">
        <v>634</v>
      </c>
      <c r="C6" s="837">
        <v>22</v>
      </c>
      <c r="D6" s="837">
        <v>1</v>
      </c>
      <c r="E6" s="837">
        <v>0</v>
      </c>
      <c r="F6" s="837">
        <v>0</v>
      </c>
      <c r="G6" s="837">
        <v>0</v>
      </c>
      <c r="H6" s="838">
        <v>1</v>
      </c>
      <c r="I6" s="838">
        <v>5</v>
      </c>
      <c r="J6" s="837">
        <v>0</v>
      </c>
      <c r="K6" s="837">
        <v>0</v>
      </c>
      <c r="L6" s="839">
        <v>0</v>
      </c>
      <c r="N6" s="513"/>
      <c r="O6" s="513"/>
      <c r="P6" s="513"/>
      <c r="Q6" s="513"/>
      <c r="R6" s="513"/>
      <c r="S6" s="513"/>
      <c r="T6" s="513"/>
      <c r="U6" s="513"/>
      <c r="V6" s="513"/>
      <c r="W6" s="513"/>
    </row>
    <row r="7" spans="1:23">
      <c r="A7" s="1231"/>
      <c r="B7" s="836" t="s">
        <v>434</v>
      </c>
      <c r="C7" s="837">
        <v>13</v>
      </c>
      <c r="D7" s="837">
        <v>1</v>
      </c>
      <c r="E7" s="837">
        <v>0</v>
      </c>
      <c r="F7" s="837">
        <v>0</v>
      </c>
      <c r="G7" s="837">
        <v>0</v>
      </c>
      <c r="H7" s="838">
        <v>1</v>
      </c>
      <c r="I7" s="838">
        <v>3</v>
      </c>
      <c r="J7" s="837">
        <v>0</v>
      </c>
      <c r="K7" s="837">
        <v>0</v>
      </c>
      <c r="L7" s="839">
        <v>0</v>
      </c>
      <c r="N7" s="513"/>
      <c r="O7" s="513"/>
      <c r="P7" s="513"/>
      <c r="Q7" s="513"/>
      <c r="R7" s="513"/>
      <c r="S7" s="513"/>
      <c r="T7" s="513"/>
      <c r="U7" s="513"/>
      <c r="V7" s="513"/>
      <c r="W7" s="513"/>
    </row>
    <row r="8" spans="1:23">
      <c r="A8" s="1231" t="s">
        <v>433</v>
      </c>
      <c r="B8" s="836" t="s">
        <v>432</v>
      </c>
      <c r="C8" s="840">
        <v>5</v>
      </c>
      <c r="D8" s="840">
        <v>5</v>
      </c>
      <c r="E8" s="840">
        <v>2</v>
      </c>
      <c r="F8" s="840">
        <v>2</v>
      </c>
      <c r="G8" s="840">
        <v>0</v>
      </c>
      <c r="H8" s="840">
        <v>3</v>
      </c>
      <c r="I8" s="840">
        <v>1</v>
      </c>
      <c r="J8" s="840">
        <v>3</v>
      </c>
      <c r="K8" s="840">
        <v>2</v>
      </c>
      <c r="L8" s="841">
        <v>2</v>
      </c>
      <c r="N8" s="513"/>
      <c r="O8" s="513"/>
      <c r="P8" s="513"/>
      <c r="Q8" s="513"/>
      <c r="R8" s="513"/>
      <c r="S8" s="513"/>
      <c r="T8" s="513"/>
      <c r="U8" s="513"/>
      <c r="V8" s="513"/>
      <c r="W8" s="513"/>
    </row>
    <row r="9" spans="1:23">
      <c r="A9" s="1231"/>
      <c r="B9" s="836" t="s">
        <v>634</v>
      </c>
      <c r="C9" s="840">
        <v>5</v>
      </c>
      <c r="D9" s="840">
        <v>5</v>
      </c>
      <c r="E9" s="840">
        <v>2</v>
      </c>
      <c r="F9" s="840">
        <v>2</v>
      </c>
      <c r="G9" s="840">
        <v>0</v>
      </c>
      <c r="H9" s="840">
        <v>3</v>
      </c>
      <c r="I9" s="840">
        <v>0</v>
      </c>
      <c r="J9" s="840">
        <v>3</v>
      </c>
      <c r="K9" s="840">
        <v>2</v>
      </c>
      <c r="L9" s="841">
        <v>2</v>
      </c>
      <c r="N9" s="513"/>
      <c r="O9" s="513"/>
      <c r="P9" s="513"/>
      <c r="Q9" s="513"/>
      <c r="R9" s="513"/>
      <c r="S9" s="513"/>
      <c r="T9" s="513"/>
      <c r="U9" s="513"/>
      <c r="V9" s="513"/>
      <c r="W9" s="513"/>
    </row>
    <row r="10" spans="1:23">
      <c r="A10" s="1231"/>
      <c r="B10" s="836" t="s">
        <v>434</v>
      </c>
      <c r="C10" s="840">
        <v>5</v>
      </c>
      <c r="D10" s="840">
        <v>5</v>
      </c>
      <c r="E10" s="840">
        <v>2</v>
      </c>
      <c r="F10" s="840">
        <v>2</v>
      </c>
      <c r="G10" s="840">
        <v>0</v>
      </c>
      <c r="H10" s="840">
        <v>3</v>
      </c>
      <c r="I10" s="840">
        <v>0</v>
      </c>
      <c r="J10" s="840">
        <v>3</v>
      </c>
      <c r="K10" s="840">
        <v>2</v>
      </c>
      <c r="L10" s="841">
        <v>2</v>
      </c>
      <c r="N10" s="513"/>
      <c r="O10" s="513"/>
      <c r="P10" s="513"/>
      <c r="Q10" s="513"/>
      <c r="R10" s="513"/>
      <c r="S10" s="513"/>
      <c r="T10" s="513"/>
      <c r="U10" s="513"/>
      <c r="V10" s="513"/>
      <c r="W10" s="513"/>
    </row>
    <row r="11" spans="1:23">
      <c r="A11" s="1231" t="s">
        <v>635</v>
      </c>
      <c r="B11" s="836" t="s">
        <v>432</v>
      </c>
      <c r="C11" s="840">
        <v>9</v>
      </c>
      <c r="D11" s="840">
        <v>1</v>
      </c>
      <c r="E11" s="840">
        <v>0</v>
      </c>
      <c r="F11" s="840">
        <v>0</v>
      </c>
      <c r="G11" s="842">
        <v>0</v>
      </c>
      <c r="H11" s="840">
        <v>0</v>
      </c>
      <c r="I11" s="840">
        <v>0</v>
      </c>
      <c r="J11" s="840">
        <v>0</v>
      </c>
      <c r="K11" s="840">
        <v>0</v>
      </c>
      <c r="L11" s="843">
        <v>0</v>
      </c>
      <c r="N11" s="513"/>
      <c r="O11" s="513"/>
      <c r="P11" s="513"/>
      <c r="Q11" s="513"/>
      <c r="R11" s="513"/>
      <c r="S11" s="513"/>
      <c r="T11" s="513"/>
      <c r="U11" s="513"/>
      <c r="V11" s="513"/>
      <c r="W11" s="513"/>
    </row>
    <row r="12" spans="1:23">
      <c r="A12" s="1231"/>
      <c r="B12" s="836" t="s">
        <v>634</v>
      </c>
      <c r="C12" s="840">
        <v>9</v>
      </c>
      <c r="D12" s="840">
        <v>1</v>
      </c>
      <c r="E12" s="840">
        <v>0</v>
      </c>
      <c r="F12" s="840">
        <v>0</v>
      </c>
      <c r="G12" s="842">
        <v>0</v>
      </c>
      <c r="H12" s="840">
        <v>0</v>
      </c>
      <c r="I12" s="840">
        <v>0</v>
      </c>
      <c r="J12" s="840">
        <v>0</v>
      </c>
      <c r="K12" s="840">
        <v>0</v>
      </c>
      <c r="L12" s="843">
        <v>0</v>
      </c>
      <c r="N12" s="513"/>
      <c r="O12" s="513"/>
      <c r="P12" s="513"/>
      <c r="Q12" s="513"/>
      <c r="R12" s="513"/>
      <c r="S12" s="513"/>
      <c r="T12" s="513"/>
      <c r="U12" s="513"/>
      <c r="V12" s="513"/>
      <c r="W12" s="513"/>
    </row>
    <row r="13" spans="1:23">
      <c r="A13" s="1231"/>
      <c r="B13" s="836" t="s">
        <v>434</v>
      </c>
      <c r="C13" s="840">
        <v>1</v>
      </c>
      <c r="D13" s="840">
        <v>1</v>
      </c>
      <c r="E13" s="840">
        <v>0</v>
      </c>
      <c r="F13" s="840">
        <v>0</v>
      </c>
      <c r="G13" s="840">
        <v>0</v>
      </c>
      <c r="H13" s="844">
        <v>0</v>
      </c>
      <c r="I13" s="840">
        <v>0</v>
      </c>
      <c r="J13" s="840">
        <v>0</v>
      </c>
      <c r="K13" s="840">
        <v>0</v>
      </c>
      <c r="L13" s="841">
        <v>0</v>
      </c>
      <c r="N13" s="513"/>
      <c r="O13" s="513"/>
      <c r="P13" s="513"/>
      <c r="Q13" s="513"/>
      <c r="R13" s="513"/>
      <c r="S13" s="513"/>
      <c r="T13" s="513"/>
      <c r="U13" s="513"/>
      <c r="V13" s="513"/>
      <c r="W13" s="513"/>
    </row>
    <row r="14" spans="1:23">
      <c r="A14" s="1231" t="s">
        <v>133</v>
      </c>
      <c r="B14" s="836" t="s">
        <v>432</v>
      </c>
      <c r="C14" s="840">
        <v>5</v>
      </c>
      <c r="D14" s="840">
        <v>4</v>
      </c>
      <c r="E14" s="840">
        <v>2</v>
      </c>
      <c r="F14" s="840">
        <v>2</v>
      </c>
      <c r="G14" s="840" t="s">
        <v>1133</v>
      </c>
      <c r="H14" s="840" t="s">
        <v>1133</v>
      </c>
      <c r="I14" s="840">
        <v>5</v>
      </c>
      <c r="J14" s="840">
        <v>4</v>
      </c>
      <c r="K14" s="840">
        <v>2</v>
      </c>
      <c r="L14" s="841">
        <v>2</v>
      </c>
      <c r="N14" s="513"/>
      <c r="O14" s="513"/>
      <c r="P14" s="513"/>
      <c r="Q14" s="513"/>
      <c r="R14" s="513"/>
      <c r="S14" s="513"/>
      <c r="T14" s="513"/>
      <c r="U14" s="513"/>
      <c r="V14" s="513"/>
      <c r="W14" s="513"/>
    </row>
    <row r="15" spans="1:23">
      <c r="A15" s="1231"/>
      <c r="B15" s="836" t="s">
        <v>634</v>
      </c>
      <c r="C15" s="840">
        <v>5</v>
      </c>
      <c r="D15" s="840">
        <v>4</v>
      </c>
      <c r="E15" s="840">
        <v>2</v>
      </c>
      <c r="F15" s="840">
        <v>2</v>
      </c>
      <c r="G15" s="840" t="s">
        <v>1133</v>
      </c>
      <c r="H15" s="840" t="s">
        <v>1133</v>
      </c>
      <c r="I15" s="840">
        <v>0</v>
      </c>
      <c r="J15" s="840">
        <v>0</v>
      </c>
      <c r="K15" s="840">
        <v>2</v>
      </c>
      <c r="L15" s="841">
        <v>0</v>
      </c>
      <c r="N15" s="513"/>
      <c r="O15" s="513"/>
      <c r="P15" s="513"/>
      <c r="Q15" s="513"/>
      <c r="R15" s="513"/>
      <c r="S15" s="513"/>
      <c r="T15" s="513"/>
      <c r="U15" s="513"/>
      <c r="V15" s="513"/>
      <c r="W15" s="513"/>
    </row>
    <row r="16" spans="1:23">
      <c r="A16" s="1231"/>
      <c r="B16" s="836" t="s">
        <v>434</v>
      </c>
      <c r="C16" s="840">
        <v>3</v>
      </c>
      <c r="D16" s="840">
        <v>1</v>
      </c>
      <c r="E16" s="840">
        <v>1</v>
      </c>
      <c r="F16" s="840">
        <v>0</v>
      </c>
      <c r="G16" s="840" t="s">
        <v>1133</v>
      </c>
      <c r="H16" s="840" t="s">
        <v>1133</v>
      </c>
      <c r="I16" s="840">
        <v>0</v>
      </c>
      <c r="J16" s="840">
        <v>0</v>
      </c>
      <c r="K16" s="840">
        <v>1</v>
      </c>
      <c r="L16" s="841">
        <v>0</v>
      </c>
      <c r="N16" s="513"/>
      <c r="O16" s="513"/>
      <c r="P16" s="513"/>
      <c r="Q16" s="513"/>
      <c r="R16" s="513"/>
      <c r="S16" s="513"/>
      <c r="T16" s="513"/>
      <c r="U16" s="513"/>
      <c r="V16" s="513"/>
      <c r="W16" s="513"/>
    </row>
    <row r="17" spans="1:12">
      <c r="A17" s="1231" t="s">
        <v>134</v>
      </c>
      <c r="B17" s="836" t="s">
        <v>432</v>
      </c>
      <c r="C17" s="840" t="s">
        <v>1267</v>
      </c>
      <c r="D17" s="840">
        <v>1</v>
      </c>
      <c r="E17" s="840">
        <v>2</v>
      </c>
      <c r="F17" s="840">
        <v>1</v>
      </c>
      <c r="G17" s="840">
        <v>0</v>
      </c>
      <c r="H17" s="840" t="s">
        <v>1133</v>
      </c>
      <c r="I17" s="840">
        <v>0</v>
      </c>
      <c r="J17" s="840">
        <v>1</v>
      </c>
      <c r="K17" s="840">
        <v>2</v>
      </c>
      <c r="L17" s="841">
        <v>0</v>
      </c>
    </row>
    <row r="18" spans="1:12">
      <c r="A18" s="1231"/>
      <c r="B18" s="836" t="s">
        <v>634</v>
      </c>
      <c r="C18" s="840" t="s">
        <v>1267</v>
      </c>
      <c r="D18" s="840">
        <v>1</v>
      </c>
      <c r="E18" s="840">
        <v>2</v>
      </c>
      <c r="F18" s="840">
        <v>1</v>
      </c>
      <c r="G18" s="840">
        <v>0</v>
      </c>
      <c r="H18" s="840" t="s">
        <v>1133</v>
      </c>
      <c r="I18" s="840">
        <v>0</v>
      </c>
      <c r="J18" s="840">
        <v>1</v>
      </c>
      <c r="K18" s="840">
        <v>2</v>
      </c>
      <c r="L18" s="841">
        <v>0</v>
      </c>
    </row>
    <row r="19" spans="1:12" ht="13.5" thickBot="1">
      <c r="A19" s="1232"/>
      <c r="B19" s="845" t="s">
        <v>434</v>
      </c>
      <c r="C19" s="846">
        <v>0</v>
      </c>
      <c r="D19" s="846">
        <v>0</v>
      </c>
      <c r="E19" s="846">
        <v>1</v>
      </c>
      <c r="F19" s="846">
        <v>0</v>
      </c>
      <c r="G19" s="846">
        <v>0</v>
      </c>
      <c r="H19" s="846" t="s">
        <v>1133</v>
      </c>
      <c r="I19" s="846">
        <v>0</v>
      </c>
      <c r="J19" s="846">
        <v>0</v>
      </c>
      <c r="K19" s="846">
        <v>1</v>
      </c>
      <c r="L19" s="847">
        <v>0</v>
      </c>
    </row>
    <row r="20" spans="1:12">
      <c r="A20" s="848" t="s">
        <v>1268</v>
      </c>
      <c r="B20" s="849"/>
      <c r="C20" s="850"/>
      <c r="D20" s="850"/>
      <c r="E20" s="850"/>
      <c r="F20" s="850"/>
      <c r="G20" s="850"/>
      <c r="H20" s="850"/>
      <c r="I20" s="850"/>
      <c r="J20" s="850"/>
      <c r="K20" s="850"/>
      <c r="L20" s="850"/>
    </row>
    <row r="21" spans="1:12">
      <c r="A21" s="848" t="s">
        <v>1269</v>
      </c>
      <c r="B21" s="851"/>
      <c r="C21" s="851"/>
      <c r="D21" s="851"/>
      <c r="E21" s="852"/>
      <c r="F21" s="852"/>
      <c r="G21" s="852"/>
      <c r="H21" s="852"/>
      <c r="I21" s="852"/>
      <c r="J21" s="852"/>
      <c r="K21" s="852"/>
      <c r="L21" s="852"/>
    </row>
    <row r="22" spans="1:12">
      <c r="A22" s="848" t="s">
        <v>1270</v>
      </c>
      <c r="B22" s="849"/>
      <c r="C22" s="850"/>
      <c r="D22" s="850"/>
      <c r="E22" s="850"/>
      <c r="F22" s="850"/>
      <c r="G22" s="850"/>
      <c r="H22" s="850"/>
      <c r="I22" s="850"/>
      <c r="J22" s="850"/>
      <c r="K22" s="850"/>
      <c r="L22" s="850"/>
    </row>
    <row r="23" spans="1:12">
      <c r="A23" s="848" t="s">
        <v>1271</v>
      </c>
      <c r="B23" s="849"/>
      <c r="C23" s="850"/>
      <c r="D23" s="850"/>
      <c r="E23" s="850"/>
      <c r="F23" s="850"/>
      <c r="G23" s="850"/>
      <c r="H23" s="850"/>
      <c r="I23" s="850"/>
      <c r="J23" s="850"/>
      <c r="K23" s="850"/>
      <c r="L23" s="850"/>
    </row>
    <row r="24" spans="1:12">
      <c r="A24" s="853" t="s">
        <v>636</v>
      </c>
      <c r="B24" s="851"/>
      <c r="C24" s="851"/>
      <c r="D24" s="851"/>
      <c r="E24" s="852"/>
      <c r="F24" s="852"/>
      <c r="G24" s="852"/>
      <c r="H24" s="852"/>
      <c r="I24" s="852"/>
      <c r="J24" s="852"/>
      <c r="K24" s="852"/>
      <c r="L24" s="852"/>
    </row>
  </sheetData>
  <mergeCells count="9">
    <mergeCell ref="A17:A19"/>
    <mergeCell ref="A3:A4"/>
    <mergeCell ref="B3:B4"/>
    <mergeCell ref="C3:H3"/>
    <mergeCell ref="I3:L3"/>
    <mergeCell ref="A5:A7"/>
    <mergeCell ref="A8:A10"/>
    <mergeCell ref="A11:A13"/>
    <mergeCell ref="A14:A16"/>
  </mergeCells>
  <printOptions horizontalCentered="1"/>
  <pageMargins left="0.7" right="0.7" top="0.75" bottom="0.75" header="0.3" footer="0.3"/>
  <pageSetup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view="pageBreakPreview" zoomScaleNormal="115" zoomScaleSheetLayoutView="100" workbookViewId="0">
      <selection activeCell="B24" sqref="B24"/>
    </sheetView>
  </sheetViews>
  <sheetFormatPr defaultColWidth="9.140625" defaultRowHeight="12.75"/>
  <cols>
    <col min="1" max="1" width="15.7109375" style="856" customWidth="1"/>
    <col min="2" max="2" width="9" style="856" customWidth="1"/>
    <col min="3" max="4" width="10" style="856" customWidth="1"/>
    <col min="5" max="6" width="10.7109375" style="856" customWidth="1"/>
    <col min="7" max="16384" width="9.140625" style="856"/>
  </cols>
  <sheetData>
    <row r="1" spans="1:11" s="855" customFormat="1" ht="15" customHeight="1">
      <c r="A1" s="1245" t="s">
        <v>817</v>
      </c>
      <c r="B1" s="1245"/>
      <c r="C1" s="1245"/>
      <c r="D1" s="1245"/>
      <c r="E1" s="1245"/>
      <c r="F1" s="1245"/>
      <c r="G1" s="1245"/>
      <c r="H1" s="1245"/>
      <c r="I1" s="1245"/>
      <c r="J1" s="1245"/>
      <c r="K1" s="854"/>
    </row>
    <row r="2" spans="1:11" ht="16.5" customHeight="1">
      <c r="A2" s="1240" t="s">
        <v>369</v>
      </c>
      <c r="B2" s="1241" t="s">
        <v>638</v>
      </c>
      <c r="C2" s="1242"/>
      <c r="D2" s="1242"/>
      <c r="E2" s="1242"/>
      <c r="F2" s="1243"/>
      <c r="G2" s="1244" t="s">
        <v>639</v>
      </c>
      <c r="H2" s="1244"/>
      <c r="I2" s="1244"/>
      <c r="J2" s="1244"/>
      <c r="K2" s="1244"/>
    </row>
    <row r="3" spans="1:11" ht="15.75" customHeight="1">
      <c r="A3" s="1240"/>
      <c r="B3" s="524" t="s">
        <v>368</v>
      </c>
      <c r="C3" s="523" t="s">
        <v>161</v>
      </c>
      <c r="D3" s="523" t="s">
        <v>162</v>
      </c>
      <c r="E3" s="523" t="s">
        <v>163</v>
      </c>
      <c r="F3" s="523" t="s">
        <v>1272</v>
      </c>
      <c r="G3" s="524" t="s">
        <v>368</v>
      </c>
      <c r="H3" s="523" t="s">
        <v>161</v>
      </c>
      <c r="I3" s="523" t="s">
        <v>162</v>
      </c>
      <c r="J3" s="523" t="s">
        <v>163</v>
      </c>
      <c r="K3" s="523" t="s">
        <v>1272</v>
      </c>
    </row>
    <row r="4" spans="1:11" s="858" customFormat="1" ht="17.25" customHeight="1">
      <c r="A4" s="857" t="s">
        <v>92</v>
      </c>
      <c r="B4" s="522">
        <v>8252.44</v>
      </c>
      <c r="C4" s="522">
        <v>11201.11</v>
      </c>
      <c r="D4" s="522">
        <v>7866.92</v>
      </c>
      <c r="E4" s="522">
        <v>10415.06</v>
      </c>
      <c r="F4" s="522">
        <v>9845.0944313725522</v>
      </c>
      <c r="G4" s="522">
        <v>3176.19</v>
      </c>
      <c r="H4" s="522">
        <v>4231.33</v>
      </c>
      <c r="I4" s="522">
        <v>3027.91</v>
      </c>
      <c r="J4" s="522">
        <v>4220.97</v>
      </c>
      <c r="K4" s="522">
        <v>3550.6097609561748</v>
      </c>
    </row>
    <row r="5" spans="1:11" s="858" customFormat="1" ht="17.25" customHeight="1">
      <c r="A5" s="857" t="s">
        <v>93</v>
      </c>
      <c r="B5" s="522">
        <v>10413.799999999999</v>
      </c>
      <c r="C5" s="522">
        <v>17848.13</v>
      </c>
      <c r="D5" s="522">
        <v>10399.57</v>
      </c>
      <c r="E5" s="522">
        <v>14515.83</v>
      </c>
      <c r="F5" s="522">
        <v>11583.090138888891</v>
      </c>
      <c r="G5" s="522">
        <v>4223.54</v>
      </c>
      <c r="H5" s="522">
        <v>6383.2</v>
      </c>
      <c r="I5" s="522">
        <v>4223.54</v>
      </c>
      <c r="J5" s="522">
        <v>6346.8</v>
      </c>
      <c r="K5" s="522">
        <v>5199.9818518518487</v>
      </c>
    </row>
    <row r="6" spans="1:11">
      <c r="A6" s="859">
        <v>44316</v>
      </c>
      <c r="B6" s="521">
        <v>10413.799999999999</v>
      </c>
      <c r="C6" s="521">
        <v>11262.39</v>
      </c>
      <c r="D6" s="521">
        <v>10399.57</v>
      </c>
      <c r="E6" s="521">
        <v>11126.85</v>
      </c>
      <c r="F6" s="521">
        <v>10962.595238095239</v>
      </c>
      <c r="G6" s="521">
        <v>4223.54</v>
      </c>
      <c r="H6" s="521">
        <v>5076.9799999999996</v>
      </c>
      <c r="I6" s="521">
        <v>4223.54</v>
      </c>
      <c r="J6" s="521">
        <v>4711.3100000000004</v>
      </c>
      <c r="K6" s="521">
        <v>4692.0257142857135</v>
      </c>
    </row>
    <row r="7" spans="1:11">
      <c r="A7" s="859">
        <v>44347</v>
      </c>
      <c r="B7" s="521">
        <v>11128.31</v>
      </c>
      <c r="C7" s="521">
        <v>11632.44</v>
      </c>
      <c r="D7" s="521">
        <v>11128.31</v>
      </c>
      <c r="E7" s="521">
        <v>11456.92</v>
      </c>
      <c r="F7" s="521">
        <v>11377.666190476191</v>
      </c>
      <c r="G7" s="521">
        <v>4711.3100000000004</v>
      </c>
      <c r="H7" s="521">
        <v>5015.6499999999996</v>
      </c>
      <c r="I7" s="521">
        <v>4650.42</v>
      </c>
      <c r="J7" s="521">
        <v>4740.95</v>
      </c>
      <c r="K7" s="521">
        <v>4819.3328571428574</v>
      </c>
    </row>
    <row r="8" spans="1:11">
      <c r="A8" s="859">
        <v>44377</v>
      </c>
      <c r="B8" s="521">
        <v>11466.74</v>
      </c>
      <c r="C8" s="521">
        <v>11611.47</v>
      </c>
      <c r="D8" s="521">
        <v>11029.37</v>
      </c>
      <c r="E8" s="521">
        <v>11312.68</v>
      </c>
      <c r="F8" s="521">
        <v>11344.627272727272</v>
      </c>
      <c r="G8" s="521">
        <v>4751.8999999999996</v>
      </c>
      <c r="H8" s="521">
        <v>4849.8999999999996</v>
      </c>
      <c r="I8" s="521">
        <v>4537.55</v>
      </c>
      <c r="J8" s="521">
        <v>4732.8500000000004</v>
      </c>
      <c r="K8" s="521">
        <v>4711.3431818181816</v>
      </c>
    </row>
    <row r="9" spans="1:11">
      <c r="A9" s="859">
        <v>44408</v>
      </c>
      <c r="B9" s="521">
        <v>11310.83</v>
      </c>
      <c r="C9" s="521">
        <v>11752.92</v>
      </c>
      <c r="D9" s="521">
        <v>11289.53</v>
      </c>
      <c r="E9" s="521">
        <v>11677.72</v>
      </c>
      <c r="F9" s="521">
        <v>11488.931363636364</v>
      </c>
      <c r="G9" s="521">
        <v>4782.75</v>
      </c>
      <c r="H9" s="521">
        <v>5158.6499999999996</v>
      </c>
      <c r="I9" s="521">
        <v>4709.55</v>
      </c>
      <c r="J9" s="521">
        <v>5107.3500000000004</v>
      </c>
      <c r="K9" s="521">
        <v>4904.6772727272719</v>
      </c>
    </row>
    <row r="10" spans="1:11">
      <c r="A10" s="859">
        <v>44439</v>
      </c>
      <c r="B10" s="521">
        <v>11670.14</v>
      </c>
      <c r="C10" s="521">
        <v>11677.93</v>
      </c>
      <c r="D10" s="521">
        <v>11018.56</v>
      </c>
      <c r="E10" s="521">
        <v>11289.08</v>
      </c>
      <c r="F10" s="521">
        <v>11293.922727272728</v>
      </c>
      <c r="G10" s="521">
        <v>5108.6000000000004</v>
      </c>
      <c r="H10" s="521">
        <v>5461.15</v>
      </c>
      <c r="I10" s="521">
        <v>4944</v>
      </c>
      <c r="J10" s="521">
        <v>5246.1</v>
      </c>
      <c r="K10" s="521">
        <v>5436.0659090909094</v>
      </c>
    </row>
    <row r="11" spans="1:11">
      <c r="A11" s="859">
        <v>44469</v>
      </c>
      <c r="B11" s="521">
        <v>11287.84</v>
      </c>
      <c r="C11" s="521">
        <v>11593.81</v>
      </c>
      <c r="D11" s="521">
        <v>11192.28</v>
      </c>
      <c r="E11" s="521">
        <v>11458.76</v>
      </c>
      <c r="F11" s="521">
        <v>11408.538636363635</v>
      </c>
      <c r="G11" s="521">
        <v>5247.1</v>
      </c>
      <c r="H11" s="521">
        <v>5383.95</v>
      </c>
      <c r="I11" s="521">
        <v>5116.3</v>
      </c>
      <c r="J11" s="521">
        <v>5213.55</v>
      </c>
      <c r="K11" s="521">
        <v>5237.1886363636368</v>
      </c>
    </row>
    <row r="12" spans="1:11">
      <c r="A12" s="859">
        <v>44500</v>
      </c>
      <c r="B12" s="521">
        <v>11469.74</v>
      </c>
      <c r="C12" s="521">
        <v>12441.54</v>
      </c>
      <c r="D12" s="521">
        <v>11426.63</v>
      </c>
      <c r="E12" s="521">
        <v>12177.09</v>
      </c>
      <c r="F12" s="521">
        <v>12051.551904761905</v>
      </c>
      <c r="G12" s="521">
        <v>5209.1499999999996</v>
      </c>
      <c r="H12" s="521">
        <v>5381.25</v>
      </c>
      <c r="I12" s="521">
        <v>5086.8</v>
      </c>
      <c r="J12" s="521">
        <v>5346.05</v>
      </c>
      <c r="K12" s="521">
        <v>5468.9047619047624</v>
      </c>
    </row>
    <row r="13" spans="1:11">
      <c r="A13" s="859">
        <v>44530</v>
      </c>
      <c r="B13" s="521">
        <v>12179.46</v>
      </c>
      <c r="C13" s="521">
        <v>12250.13</v>
      </c>
      <c r="D13" s="521">
        <v>11508.32</v>
      </c>
      <c r="E13" s="521">
        <v>11522.16</v>
      </c>
      <c r="F13" s="521">
        <v>12030.969090909091</v>
      </c>
      <c r="G13" s="521">
        <v>5349.6</v>
      </c>
      <c r="H13" s="521">
        <v>5658.1</v>
      </c>
      <c r="I13" s="521">
        <v>5205.75</v>
      </c>
      <c r="J13" s="521">
        <v>5337.5</v>
      </c>
      <c r="K13" s="521">
        <v>5384.6045454545465</v>
      </c>
    </row>
    <row r="14" spans="1:11">
      <c r="A14" s="859">
        <v>44561</v>
      </c>
      <c r="B14" s="521">
        <v>11551.04</v>
      </c>
      <c r="C14" s="521">
        <v>11954.99</v>
      </c>
      <c r="D14" s="521">
        <v>11363.39</v>
      </c>
      <c r="E14" s="521">
        <v>11863.62</v>
      </c>
      <c r="F14" s="520">
        <v>11710.01695652174</v>
      </c>
      <c r="G14" s="521">
        <v>5331.35</v>
      </c>
      <c r="H14" s="521">
        <v>5625.05</v>
      </c>
      <c r="I14" s="521">
        <v>5303.7</v>
      </c>
      <c r="J14" s="521">
        <v>5549.95</v>
      </c>
      <c r="K14" s="521">
        <v>5483.2913043478256</v>
      </c>
    </row>
    <row r="15" spans="1:11">
      <c r="A15" s="859">
        <v>44592</v>
      </c>
      <c r="B15" s="521">
        <v>11864.14</v>
      </c>
      <c r="C15" s="521">
        <v>12557.28</v>
      </c>
      <c r="D15" s="521">
        <v>11788.47</v>
      </c>
      <c r="E15" s="521">
        <v>12485.03</v>
      </c>
      <c r="F15" s="520">
        <v>12195.761999999999</v>
      </c>
      <c r="G15" s="521">
        <v>5553.6</v>
      </c>
      <c r="H15" s="521">
        <v>6059.2</v>
      </c>
      <c r="I15" s="521">
        <v>5553.6</v>
      </c>
      <c r="J15" s="521">
        <v>5981.8</v>
      </c>
      <c r="K15" s="521">
        <v>5883.47</v>
      </c>
    </row>
    <row r="16" spans="1:11">
      <c r="A16" s="859">
        <v>44620</v>
      </c>
      <c r="B16" s="521">
        <v>12488.64</v>
      </c>
      <c r="C16" s="521">
        <v>13768.96</v>
      </c>
      <c r="D16" s="521">
        <v>12488.64</v>
      </c>
      <c r="E16" s="521">
        <v>13245.15</v>
      </c>
      <c r="F16" s="520">
        <v>12874.775000000001</v>
      </c>
      <c r="G16" s="521">
        <v>5984.15</v>
      </c>
      <c r="H16" s="521">
        <v>6197.65</v>
      </c>
      <c r="I16" s="521">
        <v>5800.25</v>
      </c>
      <c r="J16" s="521">
        <v>5902.15</v>
      </c>
      <c r="K16" s="521">
        <v>5991.33</v>
      </c>
    </row>
    <row r="17" spans="1:11" s="860" customFormat="1">
      <c r="A17" s="859">
        <v>44651</v>
      </c>
      <c r="B17" s="520">
        <v>13253.42</v>
      </c>
      <c r="C17" s="520">
        <v>17848.13</v>
      </c>
      <c r="D17" s="520">
        <v>13253.42</v>
      </c>
      <c r="E17" s="520">
        <v>14515.83</v>
      </c>
      <c r="F17" s="520">
        <v>14646.206956521739</v>
      </c>
      <c r="G17" s="520">
        <v>5900.7</v>
      </c>
      <c r="H17" s="520">
        <v>6383.2</v>
      </c>
      <c r="I17" s="520">
        <v>5863.4</v>
      </c>
      <c r="J17" s="520">
        <v>6346.8</v>
      </c>
      <c r="K17" s="520">
        <v>6145.39</v>
      </c>
    </row>
    <row r="18" spans="1:11" s="860" customFormat="1">
      <c r="A18" s="861"/>
      <c r="B18" s="862"/>
      <c r="C18" s="862"/>
      <c r="D18" s="862"/>
      <c r="E18" s="862"/>
      <c r="F18" s="862"/>
      <c r="G18" s="862"/>
      <c r="H18" s="862"/>
      <c r="I18" s="862"/>
      <c r="J18" s="862"/>
      <c r="K18" s="862"/>
    </row>
    <row r="19" spans="1:11" s="858" customFormat="1">
      <c r="A19" s="863" t="s">
        <v>1273</v>
      </c>
      <c r="D19" s="864"/>
      <c r="E19" s="865"/>
      <c r="F19" s="865"/>
      <c r="G19" s="518"/>
      <c r="H19" s="518"/>
      <c r="I19" s="518"/>
      <c r="J19" s="518"/>
      <c r="K19" s="518"/>
    </row>
    <row r="20" spans="1:11" s="858" customFormat="1">
      <c r="A20" s="856" t="s">
        <v>1016</v>
      </c>
      <c r="D20" s="864"/>
      <c r="E20" s="865"/>
      <c r="F20" s="865"/>
      <c r="G20" s="518"/>
      <c r="H20" s="518"/>
      <c r="I20" s="518"/>
      <c r="J20" s="518"/>
      <c r="K20" s="518"/>
    </row>
    <row r="21" spans="1:11" s="858" customFormat="1">
      <c r="A21" s="866" t="s">
        <v>435</v>
      </c>
      <c r="B21" s="867"/>
      <c r="C21" s="867"/>
      <c r="D21" s="518"/>
      <c r="E21" s="518"/>
      <c r="F21" s="518"/>
      <c r="G21" s="518"/>
      <c r="H21" s="518"/>
      <c r="I21" s="518" t="s">
        <v>637</v>
      </c>
      <c r="J21" s="518"/>
      <c r="K21" s="518"/>
    </row>
    <row r="22" spans="1:11">
      <c r="A22" s="518"/>
      <c r="B22" s="519"/>
      <c r="C22" s="518"/>
      <c r="D22" s="518"/>
      <c r="E22" s="518"/>
      <c r="F22" s="518"/>
      <c r="G22" s="518"/>
      <c r="H22" s="518"/>
      <c r="I22" s="518"/>
      <c r="J22" s="518"/>
      <c r="K22" s="518"/>
    </row>
    <row r="25" spans="1:11">
      <c r="H25" s="856" t="s">
        <v>637</v>
      </c>
    </row>
  </sheetData>
  <mergeCells count="4">
    <mergeCell ref="A2:A3"/>
    <mergeCell ref="B2:F2"/>
    <mergeCell ref="G2:K2"/>
    <mergeCell ref="A1:J1"/>
  </mergeCells>
  <printOptions horizontalCentered="1"/>
  <pageMargins left="0.7" right="0.7" top="0.75" bottom="0.75" header="0.3" footer="0.3"/>
  <pageSetup scale="7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1"/>
  <sheetViews>
    <sheetView view="pageBreakPreview" zoomScale="70" zoomScaleNormal="115" zoomScaleSheetLayoutView="70" workbookViewId="0">
      <selection activeCell="O29" sqref="O29"/>
    </sheetView>
  </sheetViews>
  <sheetFormatPr defaultColWidth="9.140625" defaultRowHeight="12.75"/>
  <cols>
    <col min="1" max="1" width="9.140625" style="879" customWidth="1"/>
    <col min="2" max="2" width="7.140625" style="879" customWidth="1"/>
    <col min="3" max="3" width="12" style="879" customWidth="1"/>
    <col min="4" max="4" width="10" style="879" customWidth="1"/>
    <col min="5" max="5" width="14.5703125" style="879" customWidth="1"/>
    <col min="6" max="6" width="15" style="879" customWidth="1"/>
    <col min="7" max="7" width="12.42578125" style="879" customWidth="1"/>
    <col min="8" max="8" width="11.140625" style="879" customWidth="1"/>
    <col min="9" max="9" width="14.28515625" style="879" customWidth="1"/>
    <col min="10" max="10" width="13" style="879" customWidth="1"/>
    <col min="11" max="11" width="12.42578125" style="879" bestFit="1" customWidth="1"/>
    <col min="12" max="12" width="10.42578125" style="879" customWidth="1"/>
    <col min="13" max="13" width="13.5703125" style="879" customWidth="1"/>
    <col min="14" max="14" width="10.28515625" style="879" customWidth="1"/>
    <col min="15" max="15" width="14.42578125" style="879" customWidth="1"/>
    <col min="16" max="16" width="13.28515625" style="879" customWidth="1"/>
    <col min="17" max="17" width="14.5703125" style="879" customWidth="1"/>
    <col min="18" max="18" width="11.5703125" style="879" customWidth="1"/>
    <col min="19" max="19" width="11" style="879" customWidth="1"/>
    <col min="20" max="16384" width="9.140625" style="879"/>
  </cols>
  <sheetData>
    <row r="1" spans="1:39" s="869" customFormat="1" ht="20.45" customHeight="1">
      <c r="A1" s="1248" t="s">
        <v>818</v>
      </c>
      <c r="B1" s="1248"/>
      <c r="C1" s="1248"/>
      <c r="D1" s="1248"/>
      <c r="E1" s="1248"/>
      <c r="F1" s="1248"/>
      <c r="G1" s="1248"/>
      <c r="H1" s="1248"/>
      <c r="I1" s="1248"/>
      <c r="J1" s="1248"/>
      <c r="K1" s="1248"/>
      <c r="L1" s="1248"/>
      <c r="M1" s="868"/>
      <c r="N1" s="868"/>
      <c r="V1" s="1253" t="s">
        <v>423</v>
      </c>
      <c r="W1" s="1254"/>
      <c r="X1" s="1254"/>
      <c r="Y1" s="1254"/>
      <c r="Z1" s="1254"/>
      <c r="AA1" s="1254"/>
      <c r="AB1" s="1254"/>
      <c r="AC1" s="1254"/>
      <c r="AD1" s="1254"/>
      <c r="AE1" s="1254"/>
      <c r="AF1" s="1254"/>
      <c r="AG1" s="1254"/>
      <c r="AH1" s="1254"/>
      <c r="AI1" s="1254"/>
      <c r="AJ1" s="1254"/>
      <c r="AK1" s="1254"/>
      <c r="AL1" s="1254"/>
      <c r="AM1" s="1255"/>
    </row>
    <row r="2" spans="1:39" s="869" customFormat="1" ht="15.75">
      <c r="A2" s="1256" t="s">
        <v>422</v>
      </c>
      <c r="B2" s="1257"/>
      <c r="C2" s="1257"/>
      <c r="D2" s="1257"/>
      <c r="E2" s="1257"/>
      <c r="F2" s="1257"/>
      <c r="G2" s="1257"/>
      <c r="H2" s="1257"/>
      <c r="I2" s="1257"/>
      <c r="J2" s="1257"/>
      <c r="K2" s="1257"/>
      <c r="L2" s="1257"/>
      <c r="M2" s="1257"/>
      <c r="N2" s="1257"/>
      <c r="O2" s="1257"/>
      <c r="P2" s="1257"/>
      <c r="Q2" s="1258"/>
    </row>
    <row r="3" spans="1:39" s="870" customFormat="1" ht="27.75" customHeight="1">
      <c r="A3" s="1249" t="s">
        <v>369</v>
      </c>
      <c r="B3" s="1249" t="s">
        <v>439</v>
      </c>
      <c r="C3" s="1246" t="s">
        <v>424</v>
      </c>
      <c r="D3" s="1247"/>
      <c r="E3" s="1246" t="s">
        <v>429</v>
      </c>
      <c r="F3" s="1247"/>
      <c r="G3" s="1246" t="s">
        <v>436</v>
      </c>
      <c r="H3" s="1247"/>
      <c r="I3" s="1246" t="s">
        <v>427</v>
      </c>
      <c r="J3" s="1247"/>
      <c r="K3" s="1246" t="s">
        <v>814</v>
      </c>
      <c r="L3" s="1247"/>
      <c r="M3" s="1246" t="s">
        <v>801</v>
      </c>
      <c r="N3" s="1247"/>
      <c r="O3" s="1246" t="s">
        <v>456</v>
      </c>
      <c r="P3" s="1247"/>
      <c r="Q3" s="1246" t="s">
        <v>640</v>
      </c>
      <c r="R3" s="1247"/>
      <c r="S3" s="1266" t="s">
        <v>442</v>
      </c>
      <c r="T3" s="1266"/>
    </row>
    <row r="4" spans="1:39" s="870" customFormat="1" ht="38.25" customHeight="1">
      <c r="A4" s="1250"/>
      <c r="B4" s="1250"/>
      <c r="C4" s="832" t="s">
        <v>440</v>
      </c>
      <c r="D4" s="871" t="s">
        <v>1017</v>
      </c>
      <c r="E4" s="832" t="s">
        <v>440</v>
      </c>
      <c r="F4" s="832" t="s">
        <v>1017</v>
      </c>
      <c r="G4" s="832" t="s">
        <v>440</v>
      </c>
      <c r="H4" s="832" t="s">
        <v>1017</v>
      </c>
      <c r="I4" s="832" t="s">
        <v>440</v>
      </c>
      <c r="J4" s="832" t="s">
        <v>1017</v>
      </c>
      <c r="K4" s="832" t="s">
        <v>440</v>
      </c>
      <c r="L4" s="832" t="s">
        <v>1017</v>
      </c>
      <c r="M4" s="832" t="s">
        <v>440</v>
      </c>
      <c r="N4" s="832" t="s">
        <v>1017</v>
      </c>
      <c r="O4" s="832" t="s">
        <v>440</v>
      </c>
      <c r="P4" s="832" t="s">
        <v>1017</v>
      </c>
      <c r="Q4" s="832" t="s">
        <v>440</v>
      </c>
      <c r="R4" s="832" t="s">
        <v>1017</v>
      </c>
      <c r="S4" s="832" t="s">
        <v>441</v>
      </c>
      <c r="T4" s="825" t="s">
        <v>1019</v>
      </c>
    </row>
    <row r="5" spans="1:39" s="873" customFormat="1">
      <c r="A5" s="872" t="s">
        <v>92</v>
      </c>
      <c r="B5" s="526">
        <v>255</v>
      </c>
      <c r="C5" s="526">
        <v>1333632</v>
      </c>
      <c r="D5" s="526">
        <v>100919.82122300002</v>
      </c>
      <c r="E5" s="526">
        <v>114667076</v>
      </c>
      <c r="F5" s="526">
        <v>4484298.1372878011</v>
      </c>
      <c r="G5" s="526">
        <v>13540301</v>
      </c>
      <c r="H5" s="526">
        <v>1566342.0685924999</v>
      </c>
      <c r="I5" s="526">
        <v>73822854</v>
      </c>
      <c r="J5" s="526">
        <v>1824983.2705999999</v>
      </c>
      <c r="K5" s="526">
        <v>531477</v>
      </c>
      <c r="L5" s="526">
        <v>40785.800889999999</v>
      </c>
      <c r="M5" s="526">
        <v>0</v>
      </c>
      <c r="N5" s="526">
        <v>0</v>
      </c>
      <c r="O5" s="526">
        <v>112289</v>
      </c>
      <c r="P5" s="526">
        <v>7677.0457999999999</v>
      </c>
      <c r="Q5" s="526">
        <v>204007629</v>
      </c>
      <c r="R5" s="526">
        <v>8025006.1443932988</v>
      </c>
      <c r="S5" s="526">
        <v>267731</v>
      </c>
      <c r="T5" s="526">
        <v>13088.3533905</v>
      </c>
    </row>
    <row r="6" spans="1:39" s="873" customFormat="1">
      <c r="A6" s="872" t="s">
        <v>93</v>
      </c>
      <c r="B6" s="526">
        <v>258</v>
      </c>
      <c r="C6" s="526">
        <v>1220712</v>
      </c>
      <c r="D6" s="526">
        <v>112196.54913279999</v>
      </c>
      <c r="E6" s="526">
        <v>80936813</v>
      </c>
      <c r="F6" s="526">
        <v>2645378.3559164</v>
      </c>
      <c r="G6" s="526">
        <v>9014877</v>
      </c>
      <c r="H6" s="526">
        <v>1508483.7718249999</v>
      </c>
      <c r="I6" s="526">
        <v>52624594</v>
      </c>
      <c r="J6" s="526">
        <v>2402009.9602549998</v>
      </c>
      <c r="K6" s="526">
        <v>573164</v>
      </c>
      <c r="L6" s="526">
        <v>41639.747540000004</v>
      </c>
      <c r="M6" s="526">
        <v>59585</v>
      </c>
      <c r="N6" s="526">
        <v>4714.0308125000001</v>
      </c>
      <c r="O6" s="526">
        <v>476558</v>
      </c>
      <c r="P6" s="526">
        <v>39505.410980000001</v>
      </c>
      <c r="Q6" s="526">
        <v>144906303</v>
      </c>
      <c r="R6" s="526">
        <v>6753927.8264616998</v>
      </c>
      <c r="S6" s="526">
        <v>195536</v>
      </c>
      <c r="T6" s="526">
        <v>16477.263542000001</v>
      </c>
    </row>
    <row r="7" spans="1:39" s="873" customFormat="1">
      <c r="A7" s="874" t="s">
        <v>641</v>
      </c>
      <c r="B7" s="525">
        <v>21</v>
      </c>
      <c r="C7" s="525">
        <v>138382</v>
      </c>
      <c r="D7" s="793">
        <v>12916.562410199997</v>
      </c>
      <c r="E7" s="525">
        <v>7480756</v>
      </c>
      <c r="F7" s="525">
        <v>228710.35005439995</v>
      </c>
      <c r="G7" s="525">
        <v>737889</v>
      </c>
      <c r="H7" s="525">
        <v>110892.90630999998</v>
      </c>
      <c r="I7" s="525">
        <v>5447525</v>
      </c>
      <c r="J7" s="525">
        <v>180214.38078499996</v>
      </c>
      <c r="K7" s="525">
        <v>50112</v>
      </c>
      <c r="L7" s="525">
        <v>3680.4404350000004</v>
      </c>
      <c r="M7" s="525" t="s">
        <v>1274</v>
      </c>
      <c r="N7" s="525" t="s">
        <v>1274</v>
      </c>
      <c r="O7" s="525">
        <v>24195</v>
      </c>
      <c r="P7" s="525">
        <v>1775.1753149999997</v>
      </c>
      <c r="Q7" s="525">
        <v>13878859</v>
      </c>
      <c r="R7" s="525">
        <v>538189.81530959986</v>
      </c>
      <c r="S7" s="525">
        <v>242808</v>
      </c>
      <c r="T7" s="525">
        <v>13908.639512100001</v>
      </c>
    </row>
    <row r="8" spans="1:39" s="875" customFormat="1">
      <c r="A8" s="874">
        <v>44317</v>
      </c>
      <c r="B8" s="525">
        <v>21</v>
      </c>
      <c r="C8" s="525">
        <v>114997</v>
      </c>
      <c r="D8" s="793">
        <v>11052.727486600001</v>
      </c>
      <c r="E8" s="525">
        <v>8716896</v>
      </c>
      <c r="F8" s="525">
        <v>292305.43664400006</v>
      </c>
      <c r="G8" s="525">
        <v>1131625</v>
      </c>
      <c r="H8" s="525">
        <v>180377.01124750002</v>
      </c>
      <c r="I8" s="525">
        <v>5110395</v>
      </c>
      <c r="J8" s="525">
        <v>176168.10265500002</v>
      </c>
      <c r="K8" s="525">
        <v>61958</v>
      </c>
      <c r="L8" s="525">
        <v>4668.30278</v>
      </c>
      <c r="M8" s="525" t="s">
        <v>1274</v>
      </c>
      <c r="N8" s="525" t="s">
        <v>1274</v>
      </c>
      <c r="O8" s="525">
        <v>47177</v>
      </c>
      <c r="P8" s="525">
        <v>3594.0679650000002</v>
      </c>
      <c r="Q8" s="525">
        <v>15183048</v>
      </c>
      <c r="R8" s="525">
        <v>668165.64877810015</v>
      </c>
      <c r="S8" s="525">
        <v>244722</v>
      </c>
      <c r="T8" s="525">
        <v>15163.7422699</v>
      </c>
    </row>
    <row r="9" spans="1:39" s="875" customFormat="1">
      <c r="A9" s="874">
        <v>44348</v>
      </c>
      <c r="B9" s="525">
        <v>22</v>
      </c>
      <c r="C9" s="525">
        <v>158311</v>
      </c>
      <c r="D9" s="793">
        <v>14355.171816799999</v>
      </c>
      <c r="E9" s="525">
        <v>7490116</v>
      </c>
      <c r="F9" s="525">
        <v>249026.60540690005</v>
      </c>
      <c r="G9" s="525">
        <v>981923</v>
      </c>
      <c r="H9" s="525">
        <v>151414.31328249999</v>
      </c>
      <c r="I9" s="525">
        <v>4526825</v>
      </c>
      <c r="J9" s="525">
        <v>165891.75312750007</v>
      </c>
      <c r="K9" s="525">
        <v>55286</v>
      </c>
      <c r="L9" s="525">
        <v>4119.3832499999999</v>
      </c>
      <c r="M9" s="525" t="s">
        <v>1274</v>
      </c>
      <c r="N9" s="525" t="s">
        <v>1274</v>
      </c>
      <c r="O9" s="525">
        <v>37350</v>
      </c>
      <c r="P9" s="525">
        <v>2792.2516000000001</v>
      </c>
      <c r="Q9" s="525">
        <v>13249811</v>
      </c>
      <c r="R9" s="525">
        <v>587599.47848370008</v>
      </c>
      <c r="S9" s="525">
        <v>273550</v>
      </c>
      <c r="T9" s="525">
        <v>15591.0463251</v>
      </c>
    </row>
    <row r="10" spans="1:39" s="875" customFormat="1">
      <c r="A10" s="874">
        <v>44408</v>
      </c>
      <c r="B10" s="525">
        <v>22</v>
      </c>
      <c r="C10" s="525">
        <v>126241</v>
      </c>
      <c r="D10" s="793">
        <v>11349.876245600002</v>
      </c>
      <c r="E10" s="525">
        <v>5825641</v>
      </c>
      <c r="F10" s="525">
        <v>214072.70104440005</v>
      </c>
      <c r="G10" s="525">
        <v>837953</v>
      </c>
      <c r="H10" s="525">
        <v>137315.54521249997</v>
      </c>
      <c r="I10" s="525">
        <v>5418321</v>
      </c>
      <c r="J10" s="525">
        <v>220289.79004999995</v>
      </c>
      <c r="K10" s="525">
        <v>46862</v>
      </c>
      <c r="L10" s="525">
        <v>3435.3813450000007</v>
      </c>
      <c r="M10" s="525" t="s">
        <v>1274</v>
      </c>
      <c r="N10" s="525" t="s">
        <v>1274</v>
      </c>
      <c r="O10" s="525">
        <v>42180</v>
      </c>
      <c r="P10" s="525">
        <v>3253.2141199999996</v>
      </c>
      <c r="Q10" s="525">
        <v>12297198</v>
      </c>
      <c r="R10" s="525">
        <v>589716.50801749993</v>
      </c>
      <c r="S10" s="525">
        <v>266476</v>
      </c>
      <c r="T10" s="525">
        <v>14997.9139966</v>
      </c>
    </row>
    <row r="11" spans="1:39" s="875" customFormat="1">
      <c r="A11" s="874">
        <v>44439</v>
      </c>
      <c r="B11" s="525">
        <v>22</v>
      </c>
      <c r="C11" s="525">
        <v>88682</v>
      </c>
      <c r="D11" s="793">
        <v>8532.1421754000003</v>
      </c>
      <c r="E11" s="525">
        <v>6168394</v>
      </c>
      <c r="F11" s="525">
        <v>201307.14354409993</v>
      </c>
      <c r="G11" s="525">
        <v>702501</v>
      </c>
      <c r="H11" s="525">
        <v>116448.6428725</v>
      </c>
      <c r="I11" s="525">
        <v>5129273</v>
      </c>
      <c r="J11" s="525">
        <v>211121.44738</v>
      </c>
      <c r="K11" s="525">
        <v>45360</v>
      </c>
      <c r="L11" s="525">
        <v>3222.6046150000002</v>
      </c>
      <c r="M11" s="525" t="s">
        <v>1274</v>
      </c>
      <c r="N11" s="525" t="s">
        <v>1274</v>
      </c>
      <c r="O11" s="525">
        <v>37941</v>
      </c>
      <c r="P11" s="525">
        <v>2967.086905000001</v>
      </c>
      <c r="Q11" s="525">
        <v>12172151</v>
      </c>
      <c r="R11" s="525">
        <v>543599.06749199994</v>
      </c>
      <c r="S11" s="525">
        <v>279648</v>
      </c>
      <c r="T11" s="525">
        <v>15226.364284900001</v>
      </c>
    </row>
    <row r="12" spans="1:39" s="875" customFormat="1">
      <c r="A12" s="874">
        <v>44469</v>
      </c>
      <c r="B12" s="525">
        <v>22</v>
      </c>
      <c r="C12" s="525">
        <v>74371</v>
      </c>
      <c r="D12" s="793">
        <v>7052.3174545999973</v>
      </c>
      <c r="E12" s="525">
        <v>6357418</v>
      </c>
      <c r="F12" s="525">
        <v>207356.87578080004</v>
      </c>
      <c r="G12" s="525">
        <v>727190</v>
      </c>
      <c r="H12" s="525">
        <v>120436.28244250003</v>
      </c>
      <c r="I12" s="525">
        <v>4630697</v>
      </c>
      <c r="J12" s="525">
        <v>227331.35420750009</v>
      </c>
      <c r="K12" s="525">
        <v>50234</v>
      </c>
      <c r="L12" s="525">
        <v>3498.5446100000004</v>
      </c>
      <c r="M12" s="525" t="s">
        <v>1274</v>
      </c>
      <c r="N12" s="525" t="s">
        <v>1274</v>
      </c>
      <c r="O12" s="525">
        <v>44723</v>
      </c>
      <c r="P12" s="525">
        <v>3584.1717699999995</v>
      </c>
      <c r="Q12" s="525">
        <v>11884633</v>
      </c>
      <c r="R12" s="525">
        <v>569259.54626540013</v>
      </c>
      <c r="S12" s="525">
        <v>355051</v>
      </c>
      <c r="T12" s="525">
        <v>15995.966302299999</v>
      </c>
    </row>
    <row r="13" spans="1:39" s="875" customFormat="1">
      <c r="A13" s="874">
        <v>44500</v>
      </c>
      <c r="B13" s="525">
        <v>21</v>
      </c>
      <c r="C13" s="525">
        <v>120892</v>
      </c>
      <c r="D13" s="793">
        <v>11519.986260800002</v>
      </c>
      <c r="E13" s="525">
        <v>6877741</v>
      </c>
      <c r="F13" s="525">
        <v>211812.74981909999</v>
      </c>
      <c r="G13" s="525">
        <v>836448</v>
      </c>
      <c r="H13" s="525">
        <v>142687.15793000004</v>
      </c>
      <c r="I13" s="525">
        <v>4229771</v>
      </c>
      <c r="J13" s="525">
        <v>235007.9758325</v>
      </c>
      <c r="K13" s="525">
        <v>51222</v>
      </c>
      <c r="L13" s="525">
        <v>3637.4583150000003</v>
      </c>
      <c r="M13" s="525">
        <v>13479</v>
      </c>
      <c r="N13" s="525">
        <v>1079.8251125000002</v>
      </c>
      <c r="O13" s="525">
        <v>54684</v>
      </c>
      <c r="P13" s="525">
        <v>4671.99208</v>
      </c>
      <c r="Q13" s="525">
        <v>12184237</v>
      </c>
      <c r="R13" s="525">
        <v>610417.14534990012</v>
      </c>
      <c r="S13" s="525">
        <v>286693</v>
      </c>
      <c r="T13" s="525">
        <v>15887.989469800001</v>
      </c>
    </row>
    <row r="14" spans="1:39" s="875" customFormat="1">
      <c r="A14" s="874">
        <v>44530</v>
      </c>
      <c r="B14" s="525">
        <v>21</v>
      </c>
      <c r="C14" s="525">
        <v>102728</v>
      </c>
      <c r="D14" s="793">
        <v>9454.1541869999965</v>
      </c>
      <c r="E14" s="525">
        <v>6863337</v>
      </c>
      <c r="F14" s="525">
        <v>228341.25073819986</v>
      </c>
      <c r="G14" s="525">
        <v>667065</v>
      </c>
      <c r="H14" s="525">
        <v>112799.91609000004</v>
      </c>
      <c r="I14" s="525">
        <v>3290153</v>
      </c>
      <c r="J14" s="525">
        <v>172270.62441499997</v>
      </c>
      <c r="K14" s="525">
        <v>58549</v>
      </c>
      <c r="L14" s="525">
        <v>4229.8596500000003</v>
      </c>
      <c r="M14" s="525">
        <v>14547</v>
      </c>
      <c r="N14" s="525">
        <v>1103.4312124999999</v>
      </c>
      <c r="O14" s="525">
        <v>42663</v>
      </c>
      <c r="P14" s="525">
        <v>3569.6094449999996</v>
      </c>
      <c r="Q14" s="525">
        <v>11039042</v>
      </c>
      <c r="R14" s="525">
        <v>531768.84573769977</v>
      </c>
      <c r="S14" s="525">
        <v>292926</v>
      </c>
      <c r="T14" s="525">
        <v>13935.2083838</v>
      </c>
    </row>
    <row r="15" spans="1:39" s="875" customFormat="1">
      <c r="A15" s="874">
        <v>44561</v>
      </c>
      <c r="B15" s="525">
        <v>23</v>
      </c>
      <c r="C15" s="525">
        <v>88429</v>
      </c>
      <c r="D15" s="793">
        <v>7650.6343900000038</v>
      </c>
      <c r="E15" s="525">
        <v>5261768</v>
      </c>
      <c r="F15" s="525">
        <v>168027.20996770004</v>
      </c>
      <c r="G15" s="525">
        <v>585391</v>
      </c>
      <c r="H15" s="525">
        <v>98712.093332499993</v>
      </c>
      <c r="I15" s="525">
        <v>3867180</v>
      </c>
      <c r="J15" s="525">
        <v>172667.08542500003</v>
      </c>
      <c r="K15" s="525">
        <v>43102</v>
      </c>
      <c r="L15" s="525">
        <v>3040.419715</v>
      </c>
      <c r="M15" s="525">
        <v>9205</v>
      </c>
      <c r="N15" s="525">
        <v>625.74816249999992</v>
      </c>
      <c r="O15" s="525">
        <v>38106</v>
      </c>
      <c r="P15" s="525">
        <v>3227.0856200000007</v>
      </c>
      <c r="Q15" s="525">
        <v>9893181</v>
      </c>
      <c r="R15" s="525">
        <v>453950.27661270014</v>
      </c>
      <c r="S15" s="525">
        <v>298053</v>
      </c>
      <c r="T15" s="525">
        <v>14913.1163523</v>
      </c>
    </row>
    <row r="16" spans="1:39" s="875" customFormat="1">
      <c r="A16" s="874">
        <v>44592</v>
      </c>
      <c r="B16" s="525">
        <v>20</v>
      </c>
      <c r="C16" s="525">
        <v>85979</v>
      </c>
      <c r="D16" s="793">
        <v>7340.2442382000027</v>
      </c>
      <c r="E16" s="525">
        <v>5254717</v>
      </c>
      <c r="F16" s="525">
        <v>177656.07393910002</v>
      </c>
      <c r="G16" s="525">
        <v>606242</v>
      </c>
      <c r="H16" s="525">
        <v>110082.2826275</v>
      </c>
      <c r="I16" s="525">
        <v>3249655</v>
      </c>
      <c r="J16" s="525">
        <v>153500.99384500002</v>
      </c>
      <c r="K16" s="525">
        <v>33033</v>
      </c>
      <c r="L16" s="525">
        <v>2330.8033949999999</v>
      </c>
      <c r="M16" s="525">
        <v>8524</v>
      </c>
      <c r="N16" s="525">
        <v>659.0478374999999</v>
      </c>
      <c r="O16" s="525">
        <v>45278</v>
      </c>
      <c r="P16" s="525">
        <v>4022.7599150000001</v>
      </c>
      <c r="Q16" s="525">
        <v>9283428</v>
      </c>
      <c r="R16" s="525">
        <v>455592.20579729986</v>
      </c>
      <c r="S16" s="525">
        <v>327642</v>
      </c>
      <c r="T16" s="525">
        <v>17610.445669000001</v>
      </c>
    </row>
    <row r="17" spans="1:21" s="875" customFormat="1">
      <c r="A17" s="874">
        <v>44620</v>
      </c>
      <c r="B17" s="525">
        <v>20</v>
      </c>
      <c r="C17" s="525">
        <v>58637</v>
      </c>
      <c r="D17" s="793">
        <v>5232.6948033999988</v>
      </c>
      <c r="E17" s="525">
        <v>6195012</v>
      </c>
      <c r="F17" s="525">
        <v>196265.9844782</v>
      </c>
      <c r="G17" s="525">
        <v>634337</v>
      </c>
      <c r="H17" s="525">
        <v>119444.07236999998</v>
      </c>
      <c r="I17" s="525">
        <v>3342859</v>
      </c>
      <c r="J17" s="525">
        <v>184983.98266499999</v>
      </c>
      <c r="K17" s="525">
        <v>38453</v>
      </c>
      <c r="L17" s="525">
        <v>2784.51872</v>
      </c>
      <c r="M17" s="525">
        <v>11059</v>
      </c>
      <c r="N17" s="525">
        <v>960.86723749999987</v>
      </c>
      <c r="O17" s="525">
        <v>47222</v>
      </c>
      <c r="P17" s="525">
        <v>4417.1673650000002</v>
      </c>
      <c r="Q17" s="525">
        <v>10327579</v>
      </c>
      <c r="R17" s="525">
        <v>514089.28763909999</v>
      </c>
      <c r="S17" s="525">
        <v>207176</v>
      </c>
      <c r="T17" s="525">
        <v>16607.951437</v>
      </c>
    </row>
    <row r="18" spans="1:21" s="875" customFormat="1">
      <c r="A18" s="874">
        <v>44651</v>
      </c>
      <c r="B18" s="525">
        <v>23</v>
      </c>
      <c r="C18" s="525">
        <v>63063</v>
      </c>
      <c r="D18" s="525">
        <v>5740.0376642000001</v>
      </c>
      <c r="E18" s="525">
        <v>8445017</v>
      </c>
      <c r="F18" s="525">
        <v>270495.97449950001</v>
      </c>
      <c r="G18" s="525">
        <v>566313</v>
      </c>
      <c r="H18" s="525">
        <v>107873.5481075001</v>
      </c>
      <c r="I18" s="525">
        <v>4381940</v>
      </c>
      <c r="J18" s="525">
        <v>302562.46986749995</v>
      </c>
      <c r="K18" s="525">
        <v>38993</v>
      </c>
      <c r="L18" s="525">
        <v>2992.03071</v>
      </c>
      <c r="M18" s="525">
        <v>2771</v>
      </c>
      <c r="N18" s="525">
        <v>285.11124999999998</v>
      </c>
      <c r="O18" s="525">
        <v>15039</v>
      </c>
      <c r="P18" s="525">
        <v>1630.82888</v>
      </c>
      <c r="Q18" s="525">
        <v>13513136</v>
      </c>
      <c r="R18" s="525">
        <v>691580.0009787</v>
      </c>
      <c r="S18" s="525">
        <v>195536</v>
      </c>
      <c r="T18" s="525">
        <v>16477.263542000001</v>
      </c>
    </row>
    <row r="19" spans="1:21" s="878" customFormat="1">
      <c r="A19" s="876"/>
      <c r="B19" s="528"/>
      <c r="C19" s="527"/>
      <c r="D19" s="527"/>
      <c r="E19" s="527"/>
      <c r="F19" s="527"/>
      <c r="G19" s="527"/>
      <c r="H19" s="877"/>
      <c r="I19" s="527"/>
      <c r="J19" s="527"/>
      <c r="K19" s="527"/>
      <c r="L19" s="877"/>
      <c r="M19" s="527"/>
      <c r="N19" s="877"/>
      <c r="O19" s="527"/>
    </row>
    <row r="20" spans="1:21" ht="24" customHeight="1">
      <c r="O20" s="880"/>
      <c r="R20" s="880"/>
      <c r="T20" s="880"/>
    </row>
    <row r="21" spans="1:21" ht="12.75" customHeight="1">
      <c r="A21" s="1251" t="s">
        <v>642</v>
      </c>
      <c r="B21" s="1251" t="s">
        <v>439</v>
      </c>
      <c r="C21" s="1260" t="s">
        <v>429</v>
      </c>
      <c r="D21" s="1261"/>
      <c r="E21" s="1261"/>
      <c r="F21" s="1262"/>
      <c r="G21" s="1260" t="s">
        <v>436</v>
      </c>
      <c r="H21" s="1261"/>
      <c r="I21" s="1261"/>
      <c r="J21" s="1262"/>
      <c r="K21" s="1260" t="s">
        <v>427</v>
      </c>
      <c r="L21" s="1261"/>
      <c r="M21" s="1261"/>
      <c r="N21" s="1262"/>
      <c r="O21" s="1263" t="s">
        <v>643</v>
      </c>
      <c r="P21" s="1263"/>
      <c r="Q21" s="1260" t="s">
        <v>442</v>
      </c>
      <c r="R21" s="1262"/>
    </row>
    <row r="22" spans="1:21" ht="12.75" customHeight="1">
      <c r="A22" s="1259"/>
      <c r="B22" s="1259"/>
      <c r="C22" s="1264" t="s">
        <v>644</v>
      </c>
      <c r="D22" s="1265"/>
      <c r="E22" s="1264" t="s">
        <v>645</v>
      </c>
      <c r="F22" s="1265"/>
      <c r="G22" s="1264" t="s">
        <v>644</v>
      </c>
      <c r="H22" s="1265"/>
      <c r="I22" s="1264" t="s">
        <v>645</v>
      </c>
      <c r="J22" s="1265"/>
      <c r="K22" s="1264" t="s">
        <v>644</v>
      </c>
      <c r="L22" s="1265"/>
      <c r="M22" s="1264" t="s">
        <v>645</v>
      </c>
      <c r="N22" s="1265"/>
      <c r="O22" s="1251" t="s">
        <v>440</v>
      </c>
      <c r="P22" s="1249" t="s">
        <v>1018</v>
      </c>
      <c r="Q22" s="1251" t="s">
        <v>441</v>
      </c>
      <c r="R22" s="1251" t="s">
        <v>646</v>
      </c>
    </row>
    <row r="23" spans="1:21" ht="38.25">
      <c r="A23" s="1252"/>
      <c r="B23" s="1252"/>
      <c r="C23" s="824" t="s">
        <v>440</v>
      </c>
      <c r="D23" s="871" t="s">
        <v>1017</v>
      </c>
      <c r="E23" s="824" t="s">
        <v>440</v>
      </c>
      <c r="F23" s="871" t="s">
        <v>1017</v>
      </c>
      <c r="G23" s="824" t="s">
        <v>440</v>
      </c>
      <c r="H23" s="871" t="s">
        <v>1017</v>
      </c>
      <c r="I23" s="824" t="s">
        <v>440</v>
      </c>
      <c r="J23" s="871" t="s">
        <v>1017</v>
      </c>
      <c r="K23" s="824" t="s">
        <v>440</v>
      </c>
      <c r="L23" s="871" t="s">
        <v>1017</v>
      </c>
      <c r="M23" s="824" t="s">
        <v>440</v>
      </c>
      <c r="N23" s="871" t="s">
        <v>1017</v>
      </c>
      <c r="O23" s="1252"/>
      <c r="P23" s="1250"/>
      <c r="Q23" s="1252"/>
      <c r="R23" s="1252"/>
    </row>
    <row r="24" spans="1:21">
      <c r="A24" s="872" t="s">
        <v>92</v>
      </c>
      <c r="B24" s="253">
        <v>255</v>
      </c>
      <c r="C24" s="253">
        <v>253231</v>
      </c>
      <c r="D24" s="253">
        <v>93001.85072300001</v>
      </c>
      <c r="E24" s="253">
        <v>284715</v>
      </c>
      <c r="F24" s="253">
        <v>98596.492513999998</v>
      </c>
      <c r="G24" s="253">
        <v>273</v>
      </c>
      <c r="H24" s="253">
        <v>37.244433000000001</v>
      </c>
      <c r="I24" s="253">
        <v>435</v>
      </c>
      <c r="J24" s="253">
        <v>51.268478500000001</v>
      </c>
      <c r="K24" s="253">
        <v>747233</v>
      </c>
      <c r="L24" s="253">
        <v>25812.810495999998</v>
      </c>
      <c r="M24" s="253">
        <v>663434</v>
      </c>
      <c r="N24" s="253">
        <v>22079.322142000001</v>
      </c>
      <c r="O24" s="253">
        <v>1949321</v>
      </c>
      <c r="P24" s="253">
        <v>239578.98878650001</v>
      </c>
      <c r="Q24" s="253">
        <v>9525</v>
      </c>
      <c r="R24" s="253">
        <v>1221.2104575000001</v>
      </c>
      <c r="U24" s="881"/>
    </row>
    <row r="25" spans="1:21" s="881" customFormat="1">
      <c r="A25" s="872" t="s">
        <v>93</v>
      </c>
      <c r="B25" s="526">
        <v>258</v>
      </c>
      <c r="C25" s="526">
        <v>399542</v>
      </c>
      <c r="D25" s="526">
        <v>147880.92247200003</v>
      </c>
      <c r="E25" s="526">
        <v>294918</v>
      </c>
      <c r="F25" s="526">
        <v>110573.010287</v>
      </c>
      <c r="G25" s="526">
        <v>1662</v>
      </c>
      <c r="H25" s="526">
        <v>342.59402899999998</v>
      </c>
      <c r="I25" s="526">
        <v>1271</v>
      </c>
      <c r="J25" s="526">
        <v>258.82355000000001</v>
      </c>
      <c r="K25" s="526">
        <v>14369085</v>
      </c>
      <c r="L25" s="526">
        <v>904240.89439300017</v>
      </c>
      <c r="M25" s="526">
        <v>14272079</v>
      </c>
      <c r="N25" s="526">
        <v>864533.30664299999</v>
      </c>
      <c r="O25" s="526">
        <v>29338557</v>
      </c>
      <c r="P25" s="526">
        <v>2027829.5328100002</v>
      </c>
      <c r="Q25" s="526">
        <v>38998</v>
      </c>
      <c r="R25" s="526">
        <v>3998.51393925</v>
      </c>
    </row>
    <row r="26" spans="1:21" s="881" customFormat="1">
      <c r="A26" s="874">
        <v>44288</v>
      </c>
      <c r="B26" s="525">
        <v>21</v>
      </c>
      <c r="C26" s="525">
        <v>16051</v>
      </c>
      <c r="D26" s="525">
        <v>6145.1568520000001</v>
      </c>
      <c r="E26" s="525">
        <v>10065</v>
      </c>
      <c r="F26" s="525">
        <v>3459.642249</v>
      </c>
      <c r="G26" s="525">
        <v>2</v>
      </c>
      <c r="H26" s="525">
        <v>0.37631500000000001</v>
      </c>
      <c r="I26" s="525">
        <v>22</v>
      </c>
      <c r="J26" s="525">
        <v>3.7884890000000002</v>
      </c>
      <c r="K26" s="525">
        <v>214479</v>
      </c>
      <c r="L26" s="525">
        <v>10182.113454</v>
      </c>
      <c r="M26" s="525">
        <v>217370</v>
      </c>
      <c r="N26" s="525">
        <v>9955.2257939999909</v>
      </c>
      <c r="O26" s="525">
        <v>457989</v>
      </c>
      <c r="P26" s="525">
        <v>29746.30315299999</v>
      </c>
      <c r="Q26" s="525">
        <v>11777</v>
      </c>
      <c r="R26" s="525">
        <v>2111.9044074999997</v>
      </c>
    </row>
    <row r="27" spans="1:21" s="881" customFormat="1">
      <c r="A27" s="882">
        <v>44319</v>
      </c>
      <c r="B27" s="883">
        <v>21</v>
      </c>
      <c r="C27" s="883">
        <v>24591</v>
      </c>
      <c r="D27" s="883">
        <v>11060.544260000002</v>
      </c>
      <c r="E27" s="883">
        <v>16718</v>
      </c>
      <c r="F27" s="883">
        <v>6846.9098780000013</v>
      </c>
      <c r="G27" s="883">
        <v>22</v>
      </c>
      <c r="H27" s="883">
        <v>4.3513399999999995</v>
      </c>
      <c r="I27" s="883">
        <v>25</v>
      </c>
      <c r="J27" s="883">
        <v>4.8688949999999993</v>
      </c>
      <c r="K27" s="883">
        <v>244604</v>
      </c>
      <c r="L27" s="883">
        <v>12107.346806000007</v>
      </c>
      <c r="M27" s="883">
        <v>244326</v>
      </c>
      <c r="N27" s="883">
        <v>11713.749351999993</v>
      </c>
      <c r="O27" s="883">
        <v>530286</v>
      </c>
      <c r="P27" s="883">
        <v>41737.770531000002</v>
      </c>
      <c r="Q27" s="883">
        <v>11929</v>
      </c>
      <c r="R27" s="883">
        <v>1076.7546179999999</v>
      </c>
    </row>
    <row r="28" spans="1:21" s="881" customFormat="1">
      <c r="A28" s="882">
        <v>44348</v>
      </c>
      <c r="B28" s="883">
        <v>22</v>
      </c>
      <c r="C28" s="883">
        <v>22601</v>
      </c>
      <c r="D28" s="883">
        <v>8013.4658789999994</v>
      </c>
      <c r="E28" s="883">
        <v>13677</v>
      </c>
      <c r="F28" s="883">
        <v>4338.0801289999999</v>
      </c>
      <c r="G28" s="883">
        <v>95</v>
      </c>
      <c r="H28" s="883">
        <v>17.759654999999999</v>
      </c>
      <c r="I28" s="883">
        <v>40</v>
      </c>
      <c r="J28" s="883">
        <v>7.3326929999999999</v>
      </c>
      <c r="K28" s="883">
        <v>312452</v>
      </c>
      <c r="L28" s="883">
        <v>16829.233163000001</v>
      </c>
      <c r="M28" s="883">
        <v>401460</v>
      </c>
      <c r="N28" s="883">
        <v>20892.812119999999</v>
      </c>
      <c r="O28" s="883">
        <v>750325</v>
      </c>
      <c r="P28" s="883">
        <v>50098.683639000003</v>
      </c>
      <c r="Q28" s="883">
        <v>14021</v>
      </c>
      <c r="R28" s="883">
        <v>2455.4065890000002</v>
      </c>
    </row>
    <row r="29" spans="1:21" s="881" customFormat="1">
      <c r="A29" s="882">
        <v>44408</v>
      </c>
      <c r="B29" s="883">
        <v>22</v>
      </c>
      <c r="C29" s="883">
        <v>28490</v>
      </c>
      <c r="D29" s="883">
        <v>12133.867455</v>
      </c>
      <c r="E29" s="883">
        <v>18363</v>
      </c>
      <c r="F29" s="883">
        <v>7590.5915699999996</v>
      </c>
      <c r="G29" s="883">
        <v>67</v>
      </c>
      <c r="H29" s="883">
        <v>12.461236</v>
      </c>
      <c r="I29" s="883">
        <v>68</v>
      </c>
      <c r="J29" s="883">
        <v>12.428924</v>
      </c>
      <c r="K29" s="883">
        <v>747565</v>
      </c>
      <c r="L29" s="883">
        <v>42105.784208999998</v>
      </c>
      <c r="M29" s="883">
        <v>686095</v>
      </c>
      <c r="N29" s="883">
        <v>37414.665967000001</v>
      </c>
      <c r="O29" s="883">
        <v>1480648</v>
      </c>
      <c r="P29" s="883">
        <v>99269.799360999983</v>
      </c>
      <c r="Q29" s="883">
        <v>18810</v>
      </c>
      <c r="R29" s="883">
        <v>1633.2873607500001</v>
      </c>
    </row>
    <row r="30" spans="1:21" s="881" customFormat="1">
      <c r="A30" s="882">
        <v>44439</v>
      </c>
      <c r="B30" s="883">
        <v>22</v>
      </c>
      <c r="C30" s="883">
        <v>31584</v>
      </c>
      <c r="D30" s="883">
        <v>9797.4166160000004</v>
      </c>
      <c r="E30" s="883">
        <v>18410</v>
      </c>
      <c r="F30" s="883">
        <v>5603.9338809999999</v>
      </c>
      <c r="G30" s="883">
        <v>89</v>
      </c>
      <c r="H30" s="883">
        <v>16.376877</v>
      </c>
      <c r="I30" s="883">
        <v>108</v>
      </c>
      <c r="J30" s="883">
        <v>19.557756000000001</v>
      </c>
      <c r="K30" s="883">
        <v>1241029</v>
      </c>
      <c r="L30" s="883">
        <v>65335.982736999998</v>
      </c>
      <c r="M30" s="883">
        <v>969268</v>
      </c>
      <c r="N30" s="883">
        <v>49332.995945000002</v>
      </c>
      <c r="O30" s="883">
        <v>2260488</v>
      </c>
      <c r="P30" s="883">
        <v>130106.263812</v>
      </c>
      <c r="Q30" s="883">
        <v>21790</v>
      </c>
      <c r="R30" s="883">
        <v>2671.7828662499996</v>
      </c>
    </row>
    <row r="31" spans="1:21" s="881" customFormat="1">
      <c r="A31" s="882">
        <v>44469</v>
      </c>
      <c r="B31" s="883">
        <v>22</v>
      </c>
      <c r="C31" s="883">
        <v>44328</v>
      </c>
      <c r="D31" s="883">
        <v>17485.315354000006</v>
      </c>
      <c r="E31" s="883">
        <v>22706</v>
      </c>
      <c r="F31" s="883">
        <v>9099.694798999999</v>
      </c>
      <c r="G31" s="883">
        <v>95</v>
      </c>
      <c r="H31" s="883">
        <v>17.530083999999999</v>
      </c>
      <c r="I31" s="883">
        <v>115</v>
      </c>
      <c r="J31" s="883">
        <v>20.704456000000004</v>
      </c>
      <c r="K31" s="883">
        <v>1324323</v>
      </c>
      <c r="L31" s="883">
        <v>71691.040826000011</v>
      </c>
      <c r="M31" s="883">
        <v>1330977</v>
      </c>
      <c r="N31" s="883">
        <v>69797.648069000003</v>
      </c>
      <c r="O31" s="883">
        <v>2722544</v>
      </c>
      <c r="P31" s="883">
        <v>168111.93358800001</v>
      </c>
      <c r="Q31" s="883">
        <v>28163</v>
      </c>
      <c r="R31" s="883">
        <v>2386.6743879999999</v>
      </c>
    </row>
    <row r="32" spans="1:21" s="881" customFormat="1">
      <c r="A32" s="882">
        <v>44500</v>
      </c>
      <c r="B32" s="883">
        <v>21</v>
      </c>
      <c r="C32" s="883">
        <v>32864</v>
      </c>
      <c r="D32" s="883">
        <v>10837.810066000011</v>
      </c>
      <c r="E32" s="883">
        <v>18659</v>
      </c>
      <c r="F32" s="883">
        <v>5804.8880529999997</v>
      </c>
      <c r="G32" s="883">
        <v>152</v>
      </c>
      <c r="H32" s="883">
        <v>28.528592</v>
      </c>
      <c r="I32" s="883">
        <v>100</v>
      </c>
      <c r="J32" s="883">
        <v>18.470861000000003</v>
      </c>
      <c r="K32" s="883">
        <v>1329387</v>
      </c>
      <c r="L32" s="883">
        <v>83179.311411999894</v>
      </c>
      <c r="M32" s="883">
        <v>1259858</v>
      </c>
      <c r="N32" s="883">
        <v>75479.754654000004</v>
      </c>
      <c r="O32" s="883">
        <v>2641020</v>
      </c>
      <c r="P32" s="883">
        <v>175348.76363799989</v>
      </c>
      <c r="Q32" s="883">
        <v>22027</v>
      </c>
      <c r="R32" s="883">
        <v>3125.5675224999995</v>
      </c>
    </row>
    <row r="33" spans="1:20" s="881" customFormat="1">
      <c r="A33" s="882">
        <v>44530</v>
      </c>
      <c r="B33" s="883">
        <v>21</v>
      </c>
      <c r="C33" s="883">
        <v>49548</v>
      </c>
      <c r="D33" s="883">
        <v>17927.798428000002</v>
      </c>
      <c r="E33" s="883">
        <v>39119</v>
      </c>
      <c r="F33" s="883">
        <v>13927.303968999999</v>
      </c>
      <c r="G33" s="883">
        <v>138</v>
      </c>
      <c r="H33" s="883">
        <v>25.995446000000001</v>
      </c>
      <c r="I33" s="883">
        <v>63</v>
      </c>
      <c r="J33" s="883">
        <v>11.570655</v>
      </c>
      <c r="K33" s="883">
        <v>1507278</v>
      </c>
      <c r="L33" s="883">
        <v>92668.398384</v>
      </c>
      <c r="M33" s="883">
        <v>1266654</v>
      </c>
      <c r="N33" s="883">
        <v>75765.985149</v>
      </c>
      <c r="O33" s="883">
        <v>2862800</v>
      </c>
      <c r="P33" s="883">
        <v>200327.052031</v>
      </c>
      <c r="Q33" s="883">
        <v>28925</v>
      </c>
      <c r="R33" s="883">
        <v>2381.3385330000001</v>
      </c>
    </row>
    <row r="34" spans="1:20" s="881" customFormat="1">
      <c r="A34" s="882">
        <v>44561</v>
      </c>
      <c r="B34" s="883">
        <v>23</v>
      </c>
      <c r="C34" s="883">
        <v>18446</v>
      </c>
      <c r="D34" s="883">
        <v>6887.1173030000009</v>
      </c>
      <c r="E34" s="883">
        <v>11321</v>
      </c>
      <c r="F34" s="883">
        <v>4182.4655819999998</v>
      </c>
      <c r="G34" s="883">
        <v>378</v>
      </c>
      <c r="H34" s="883">
        <v>85.536961000000005</v>
      </c>
      <c r="I34" s="883">
        <v>220</v>
      </c>
      <c r="J34" s="883">
        <v>47.758692999999994</v>
      </c>
      <c r="K34" s="883">
        <v>1535509</v>
      </c>
      <c r="L34" s="883">
        <v>86223.809162000005</v>
      </c>
      <c r="M34" s="883">
        <v>1598806</v>
      </c>
      <c r="N34" s="883">
        <v>86530.854726000005</v>
      </c>
      <c r="O34" s="883">
        <v>3164680</v>
      </c>
      <c r="P34" s="883">
        <v>183957.54242700001</v>
      </c>
      <c r="Q34" s="883">
        <v>29975</v>
      </c>
      <c r="R34" s="883">
        <v>3338.6520824999998</v>
      </c>
    </row>
    <row r="35" spans="1:20" s="881" customFormat="1">
      <c r="A35" s="882">
        <v>44592</v>
      </c>
      <c r="B35" s="883">
        <v>20</v>
      </c>
      <c r="C35" s="883">
        <v>35632</v>
      </c>
      <c r="D35" s="883">
        <v>12466.2</v>
      </c>
      <c r="E35" s="883">
        <v>21528</v>
      </c>
      <c r="F35" s="883">
        <v>7412.97</v>
      </c>
      <c r="G35" s="883">
        <v>262</v>
      </c>
      <c r="H35" s="883">
        <v>60.29</v>
      </c>
      <c r="I35" s="883">
        <v>231</v>
      </c>
      <c r="J35" s="883">
        <v>51.87</v>
      </c>
      <c r="K35" s="883">
        <v>1508467</v>
      </c>
      <c r="L35" s="883">
        <v>94598.3</v>
      </c>
      <c r="M35" s="883">
        <v>1557971</v>
      </c>
      <c r="N35" s="883">
        <v>94261.78</v>
      </c>
      <c r="O35" s="883">
        <v>3124091</v>
      </c>
      <c r="P35" s="883">
        <v>208851.39143600001</v>
      </c>
      <c r="Q35" s="883">
        <v>33357</v>
      </c>
      <c r="R35" s="883">
        <v>2759.45172675</v>
      </c>
    </row>
    <row r="36" spans="1:20" s="881" customFormat="1">
      <c r="A36" s="882">
        <v>44620</v>
      </c>
      <c r="B36" s="883">
        <v>20</v>
      </c>
      <c r="C36" s="883">
        <v>40505</v>
      </c>
      <c r="D36" s="883">
        <v>10427.339233000002</v>
      </c>
      <c r="E36" s="883">
        <v>30903</v>
      </c>
      <c r="F36" s="883">
        <v>9248.8450299999986</v>
      </c>
      <c r="G36" s="883">
        <v>227</v>
      </c>
      <c r="H36" s="883">
        <v>45.535148999999976</v>
      </c>
      <c r="I36" s="883">
        <v>113</v>
      </c>
      <c r="J36" s="883">
        <v>24.404502000000001</v>
      </c>
      <c r="K36" s="883">
        <v>2125513</v>
      </c>
      <c r="L36" s="883">
        <v>146355.14144500016</v>
      </c>
      <c r="M36" s="883">
        <v>2131850</v>
      </c>
      <c r="N36" s="883">
        <v>141804.65152199997</v>
      </c>
      <c r="O36" s="883">
        <v>4329111</v>
      </c>
      <c r="P36" s="883">
        <v>307905.91688100016</v>
      </c>
      <c r="Q36" s="883">
        <v>37420</v>
      </c>
      <c r="R36" s="883">
        <v>4276.5304732500008</v>
      </c>
    </row>
    <row r="37" spans="1:20" s="881" customFormat="1">
      <c r="A37" s="874">
        <v>44651</v>
      </c>
      <c r="B37" s="525">
        <v>23</v>
      </c>
      <c r="C37" s="525">
        <v>54902</v>
      </c>
      <c r="D37" s="525">
        <v>24698.891026000001</v>
      </c>
      <c r="E37" s="525">
        <v>73449</v>
      </c>
      <c r="F37" s="525">
        <v>33057.685146999997</v>
      </c>
      <c r="G37" s="525">
        <v>135</v>
      </c>
      <c r="H37" s="525">
        <v>27.852374000000001</v>
      </c>
      <c r="I37" s="525">
        <v>166</v>
      </c>
      <c r="J37" s="525">
        <v>36.067625999999997</v>
      </c>
      <c r="K37" s="525">
        <v>2278479</v>
      </c>
      <c r="L37" s="525">
        <v>182964.432795</v>
      </c>
      <c r="M37" s="525">
        <v>2607444</v>
      </c>
      <c r="N37" s="525">
        <v>191583.183345</v>
      </c>
      <c r="O37" s="525">
        <v>5014575</v>
      </c>
      <c r="P37" s="525">
        <v>432368.11231300002</v>
      </c>
      <c r="Q37" s="525">
        <v>38998</v>
      </c>
      <c r="R37" s="525">
        <v>3998.51393925</v>
      </c>
    </row>
    <row r="38" spans="1:20">
      <c r="L38" s="884"/>
      <c r="M38" s="884"/>
      <c r="N38" s="884"/>
      <c r="O38" s="885"/>
      <c r="P38" s="885"/>
      <c r="Q38" s="886"/>
      <c r="R38" s="886"/>
      <c r="S38" s="885"/>
      <c r="T38" s="885"/>
    </row>
    <row r="39" spans="1:20">
      <c r="A39" s="876" t="s">
        <v>1273</v>
      </c>
      <c r="D39" s="887"/>
      <c r="E39" s="884"/>
      <c r="F39" s="884"/>
      <c r="G39" s="884"/>
      <c r="H39" s="884"/>
      <c r="I39" s="884"/>
      <c r="J39" s="884"/>
      <c r="K39" s="884"/>
      <c r="L39" s="888"/>
      <c r="M39" s="888"/>
      <c r="N39" s="888"/>
      <c r="O39" s="885"/>
      <c r="P39" s="885"/>
      <c r="Q39" s="886"/>
      <c r="R39" s="886"/>
      <c r="S39" s="885"/>
      <c r="T39" s="885"/>
    </row>
    <row r="40" spans="1:20">
      <c r="A40" s="879" t="s">
        <v>815</v>
      </c>
    </row>
    <row r="41" spans="1:20">
      <c r="A41" s="879" t="s">
        <v>816</v>
      </c>
    </row>
    <row r="42" spans="1:20" ht="34.5" customHeight="1">
      <c r="A42" s="889" t="s">
        <v>437</v>
      </c>
      <c r="B42" s="889"/>
      <c r="C42" s="889"/>
      <c r="D42" s="889"/>
      <c r="E42" s="889"/>
      <c r="F42" s="889"/>
    </row>
    <row r="43" spans="1:20" ht="31.5" customHeight="1"/>
    <row r="44" spans="1:20" ht="15.75" customHeight="1"/>
    <row r="50" ht="15.75" customHeight="1"/>
    <row r="51" ht="15" customHeight="1"/>
  </sheetData>
  <mergeCells count="33">
    <mergeCell ref="K22:L22"/>
    <mergeCell ref="M22:N22"/>
    <mergeCell ref="O22:O23"/>
    <mergeCell ref="P22:P23"/>
    <mergeCell ref="Q22:Q23"/>
    <mergeCell ref="R22:R23"/>
    <mergeCell ref="V1:AM1"/>
    <mergeCell ref="A2:Q2"/>
    <mergeCell ref="A21:A23"/>
    <mergeCell ref="B21:B23"/>
    <mergeCell ref="C21:F21"/>
    <mergeCell ref="G21:J21"/>
    <mergeCell ref="K21:N21"/>
    <mergeCell ref="O21:P21"/>
    <mergeCell ref="Q21:R21"/>
    <mergeCell ref="C22:D22"/>
    <mergeCell ref="E22:F22"/>
    <mergeCell ref="G22:H22"/>
    <mergeCell ref="I22:J22"/>
    <mergeCell ref="S3:T3"/>
    <mergeCell ref="A1:F1"/>
    <mergeCell ref="A3:A4"/>
    <mergeCell ref="B3:B4"/>
    <mergeCell ref="C3:D3"/>
    <mergeCell ref="E3:F3"/>
    <mergeCell ref="G3:H3"/>
    <mergeCell ref="M3:N3"/>
    <mergeCell ref="K3:L3"/>
    <mergeCell ref="Q3:R3"/>
    <mergeCell ref="O3:P3"/>
    <mergeCell ref="G1:J1"/>
    <mergeCell ref="K1:L1"/>
    <mergeCell ref="I3:J3"/>
  </mergeCells>
  <printOptions horizontalCentered="1"/>
  <pageMargins left="0.7" right="0.7" top="0.75" bottom="0.75" header="0.3" footer="0.3"/>
  <pageSetup scale="5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view="pageBreakPreview" zoomScale="85" zoomScaleNormal="115" zoomScaleSheetLayoutView="85" workbookViewId="0">
      <selection activeCell="N33" sqref="N33"/>
    </sheetView>
  </sheetViews>
  <sheetFormatPr defaultColWidth="9.140625" defaultRowHeight="12.75"/>
  <cols>
    <col min="1" max="1" width="9.140625" style="881" customWidth="1"/>
    <col min="2" max="2" width="7.140625" style="881" customWidth="1"/>
    <col min="3" max="4" width="10.5703125" style="881" customWidth="1"/>
    <col min="5" max="6" width="8.28515625" style="881" customWidth="1"/>
    <col min="7" max="20" width="8.85546875" style="881" customWidth="1"/>
    <col min="21" max="23" width="10.5703125" style="881" customWidth="1"/>
    <col min="24" max="16384" width="9.140625" style="881"/>
  </cols>
  <sheetData>
    <row r="1" spans="1:20" ht="15.75">
      <c r="A1" s="890" t="s">
        <v>819</v>
      </c>
      <c r="B1" s="890"/>
      <c r="C1" s="891"/>
      <c r="D1" s="891"/>
      <c r="E1" s="892"/>
      <c r="F1" s="892"/>
      <c r="G1" s="892"/>
      <c r="H1" s="892"/>
      <c r="I1" s="892"/>
      <c r="J1" s="892"/>
      <c r="K1" s="892"/>
      <c r="L1" s="892"/>
    </row>
    <row r="2" spans="1:20" ht="12.75" customHeight="1">
      <c r="A2" s="1251" t="s">
        <v>369</v>
      </c>
      <c r="B2" s="1251" t="s">
        <v>439</v>
      </c>
      <c r="C2" s="1269" t="s">
        <v>422</v>
      </c>
      <c r="D2" s="1269"/>
      <c r="E2" s="1269"/>
      <c r="F2" s="1269"/>
      <c r="G2" s="1269"/>
      <c r="H2" s="1269"/>
      <c r="I2" s="1269"/>
      <c r="J2" s="1269"/>
      <c r="K2" s="1269"/>
      <c r="L2" s="1270"/>
      <c r="M2" s="1271" t="s">
        <v>423</v>
      </c>
      <c r="N2" s="1269"/>
      <c r="O2" s="1269"/>
      <c r="P2" s="1269"/>
      <c r="Q2" s="1269"/>
      <c r="R2" s="1269"/>
      <c r="S2" s="1269"/>
      <c r="T2" s="1270"/>
    </row>
    <row r="3" spans="1:20" ht="39.75" customHeight="1">
      <c r="A3" s="1259"/>
      <c r="B3" s="1259"/>
      <c r="C3" s="1272" t="s">
        <v>647</v>
      </c>
      <c r="D3" s="1273"/>
      <c r="E3" s="1272" t="s">
        <v>648</v>
      </c>
      <c r="F3" s="1273"/>
      <c r="G3" s="1272" t="s">
        <v>430</v>
      </c>
      <c r="H3" s="1273"/>
      <c r="I3" s="1267" t="s">
        <v>640</v>
      </c>
      <c r="J3" s="1268"/>
      <c r="K3" s="1267" t="s">
        <v>442</v>
      </c>
      <c r="L3" s="1268"/>
      <c r="M3" s="1267" t="s">
        <v>649</v>
      </c>
      <c r="N3" s="1268"/>
      <c r="O3" s="1267" t="s">
        <v>650</v>
      </c>
      <c r="P3" s="1268"/>
      <c r="Q3" s="1267" t="s">
        <v>643</v>
      </c>
      <c r="R3" s="1268"/>
      <c r="S3" s="1267" t="s">
        <v>651</v>
      </c>
      <c r="T3" s="1268"/>
    </row>
    <row r="4" spans="1:20" s="894" customFormat="1" ht="34.5" customHeight="1">
      <c r="A4" s="1259"/>
      <c r="B4" s="1259"/>
      <c r="C4" s="893" t="s">
        <v>440</v>
      </c>
      <c r="D4" s="893" t="s">
        <v>1021</v>
      </c>
      <c r="E4" s="893" t="s">
        <v>440</v>
      </c>
      <c r="F4" s="893" t="s">
        <v>1021</v>
      </c>
      <c r="G4" s="893" t="s">
        <v>440</v>
      </c>
      <c r="H4" s="893" t="s">
        <v>1021</v>
      </c>
      <c r="I4" s="893" t="s">
        <v>440</v>
      </c>
      <c r="J4" s="893" t="s">
        <v>1017</v>
      </c>
      <c r="K4" s="893" t="s">
        <v>441</v>
      </c>
      <c r="L4" s="893" t="s">
        <v>1019</v>
      </c>
      <c r="M4" s="893" t="s">
        <v>440</v>
      </c>
      <c r="N4" s="893" t="s">
        <v>1017</v>
      </c>
      <c r="O4" s="893" t="s">
        <v>440</v>
      </c>
      <c r="P4" s="893" t="s">
        <v>1021</v>
      </c>
      <c r="Q4" s="893" t="s">
        <v>440</v>
      </c>
      <c r="R4" s="893" t="s">
        <v>1021</v>
      </c>
      <c r="S4" s="893" t="s">
        <v>441</v>
      </c>
      <c r="T4" s="893" t="s">
        <v>652</v>
      </c>
    </row>
    <row r="5" spans="1:20" s="873" customFormat="1">
      <c r="A5" s="895" t="s">
        <v>92</v>
      </c>
      <c r="B5" s="896">
        <v>251</v>
      </c>
      <c r="C5" s="896">
        <v>9825051</v>
      </c>
      <c r="D5" s="896">
        <v>318355.53428250004</v>
      </c>
      <c r="E5" s="896">
        <v>6257</v>
      </c>
      <c r="F5" s="896">
        <v>336.92682500000001</v>
      </c>
      <c r="G5" s="896">
        <v>2332</v>
      </c>
      <c r="H5" s="896">
        <v>88.150919999999999</v>
      </c>
      <c r="I5" s="896">
        <v>9833640</v>
      </c>
      <c r="J5" s="896">
        <v>318780.6120275</v>
      </c>
      <c r="K5" s="896">
        <v>117141</v>
      </c>
      <c r="L5" s="896">
        <v>4198.8199999999988</v>
      </c>
      <c r="M5" s="896">
        <v>323</v>
      </c>
      <c r="N5" s="896">
        <v>9.9899999999999984</v>
      </c>
      <c r="O5" s="896">
        <v>521</v>
      </c>
      <c r="P5" s="896">
        <v>23.160000000000004</v>
      </c>
      <c r="Q5" s="896">
        <v>844</v>
      </c>
      <c r="R5" s="896">
        <v>33.15</v>
      </c>
      <c r="S5" s="526">
        <v>365</v>
      </c>
      <c r="T5" s="526">
        <v>14.8</v>
      </c>
    </row>
    <row r="6" spans="1:20" s="873" customFormat="1" ht="14.1" customHeight="1">
      <c r="A6" s="872" t="s">
        <v>93</v>
      </c>
      <c r="B6" s="896">
        <v>261</v>
      </c>
      <c r="C6" s="896">
        <v>11056852</v>
      </c>
      <c r="D6" s="896">
        <v>455941.35759000009</v>
      </c>
      <c r="E6" s="896">
        <v>8178</v>
      </c>
      <c r="F6" s="896">
        <v>607.50144750000004</v>
      </c>
      <c r="G6" s="896">
        <v>3182</v>
      </c>
      <c r="H6" s="896">
        <v>149.69983000000002</v>
      </c>
      <c r="I6" s="896">
        <v>11068212</v>
      </c>
      <c r="J6" s="896">
        <v>456698.55240749993</v>
      </c>
      <c r="K6" s="896">
        <v>63795</v>
      </c>
      <c r="L6" s="896">
        <v>2708.18</v>
      </c>
      <c r="M6" s="896">
        <v>10407</v>
      </c>
      <c r="N6" s="896">
        <v>367.40802500000001</v>
      </c>
      <c r="O6" s="896">
        <v>3874</v>
      </c>
      <c r="P6" s="896">
        <v>119.891425</v>
      </c>
      <c r="Q6" s="896">
        <v>14281</v>
      </c>
      <c r="R6" s="896">
        <v>487.29944999999998</v>
      </c>
      <c r="S6" s="896">
        <v>844</v>
      </c>
      <c r="T6" s="896">
        <v>27.47</v>
      </c>
    </row>
    <row r="7" spans="1:20">
      <c r="A7" s="872">
        <v>44288</v>
      </c>
      <c r="B7" s="793">
        <v>21</v>
      </c>
      <c r="C7" s="793">
        <v>1285057</v>
      </c>
      <c r="D7" s="793">
        <v>55175.611669999998</v>
      </c>
      <c r="E7" s="525">
        <v>134</v>
      </c>
      <c r="F7" s="525">
        <v>9.4</v>
      </c>
      <c r="G7" s="525">
        <v>269</v>
      </c>
      <c r="H7" s="525">
        <v>11.57</v>
      </c>
      <c r="I7" s="525">
        <v>1285460</v>
      </c>
      <c r="J7" s="793">
        <v>55196.575210000003</v>
      </c>
      <c r="K7" s="525">
        <v>112037</v>
      </c>
      <c r="L7" s="525">
        <v>4418.5912909999988</v>
      </c>
      <c r="M7" s="525">
        <v>581</v>
      </c>
      <c r="N7" s="897">
        <v>28.6</v>
      </c>
      <c r="O7" s="525">
        <v>131</v>
      </c>
      <c r="P7" s="897">
        <v>6.18</v>
      </c>
      <c r="Q7" s="533">
        <v>712</v>
      </c>
      <c r="R7" s="533">
        <v>34.78</v>
      </c>
      <c r="S7" s="525">
        <v>661</v>
      </c>
      <c r="T7" s="898">
        <v>27.69</v>
      </c>
    </row>
    <row r="8" spans="1:20" s="903" customFormat="1">
      <c r="A8" s="899">
        <v>44319</v>
      </c>
      <c r="B8" s="900">
        <v>21</v>
      </c>
      <c r="C8" s="900">
        <v>955241</v>
      </c>
      <c r="D8" s="900">
        <v>42899.513429999992</v>
      </c>
      <c r="E8" s="144">
        <v>70</v>
      </c>
      <c r="F8" s="144">
        <v>5.1100000000000003</v>
      </c>
      <c r="G8" s="144">
        <v>349</v>
      </c>
      <c r="H8" s="144">
        <v>15.86</v>
      </c>
      <c r="I8" s="144">
        <v>955660</v>
      </c>
      <c r="J8" s="900">
        <v>42920.483429999993</v>
      </c>
      <c r="K8" s="144">
        <v>101150</v>
      </c>
      <c r="L8" s="144">
        <v>4050.42</v>
      </c>
      <c r="M8" s="144">
        <v>84</v>
      </c>
      <c r="N8" s="901">
        <v>2.5</v>
      </c>
      <c r="O8" s="144">
        <v>0</v>
      </c>
      <c r="P8" s="901">
        <v>0</v>
      </c>
      <c r="Q8" s="532">
        <v>84</v>
      </c>
      <c r="R8" s="532">
        <v>2.5</v>
      </c>
      <c r="S8" s="144">
        <v>501</v>
      </c>
      <c r="T8" s="902">
        <v>22.57</v>
      </c>
    </row>
    <row r="9" spans="1:20" s="903" customFormat="1">
      <c r="A9" s="899">
        <v>44349</v>
      </c>
      <c r="B9" s="900">
        <v>22</v>
      </c>
      <c r="C9" s="900">
        <v>959823</v>
      </c>
      <c r="D9" s="900">
        <v>42744.360282500034</v>
      </c>
      <c r="E9" s="144">
        <v>203</v>
      </c>
      <c r="F9" s="144">
        <v>14.3747375</v>
      </c>
      <c r="G9" s="144">
        <v>391</v>
      </c>
      <c r="H9" s="144">
        <v>17.549300000000002</v>
      </c>
      <c r="I9" s="144">
        <v>960417</v>
      </c>
      <c r="J9" s="900">
        <v>42776.284320000035</v>
      </c>
      <c r="K9" s="144">
        <v>97617</v>
      </c>
      <c r="L9" s="144">
        <v>3876.57</v>
      </c>
      <c r="M9" s="144">
        <v>196</v>
      </c>
      <c r="N9" s="901">
        <v>9.66</v>
      </c>
      <c r="O9" s="144">
        <v>0</v>
      </c>
      <c r="P9" s="901">
        <v>0</v>
      </c>
      <c r="Q9" s="532">
        <v>196</v>
      </c>
      <c r="R9" s="532">
        <v>9.66</v>
      </c>
      <c r="S9" s="144">
        <v>140</v>
      </c>
      <c r="T9" s="902">
        <v>6.88</v>
      </c>
    </row>
    <row r="10" spans="1:20" s="903" customFormat="1">
      <c r="A10" s="899">
        <v>44408</v>
      </c>
      <c r="B10" s="900">
        <v>22</v>
      </c>
      <c r="C10" s="900">
        <v>1024689</v>
      </c>
      <c r="D10" s="900">
        <v>45145.01</v>
      </c>
      <c r="E10" s="144">
        <v>168</v>
      </c>
      <c r="F10" s="144">
        <v>12.233550000000001</v>
      </c>
      <c r="G10" s="144">
        <v>396</v>
      </c>
      <c r="H10" s="144">
        <v>17.309999999999999</v>
      </c>
      <c r="I10" s="144">
        <v>1025253</v>
      </c>
      <c r="J10" s="900">
        <v>45174.553549999997</v>
      </c>
      <c r="K10" s="144">
        <v>95545</v>
      </c>
      <c r="L10" s="144">
        <v>3978</v>
      </c>
      <c r="M10" s="144">
        <v>100</v>
      </c>
      <c r="N10" s="901">
        <v>3.97</v>
      </c>
      <c r="O10" s="144">
        <v>15</v>
      </c>
      <c r="P10" s="901">
        <v>0.45</v>
      </c>
      <c r="Q10" s="532">
        <v>115</v>
      </c>
      <c r="R10" s="532">
        <v>4.42</v>
      </c>
      <c r="S10" s="144">
        <v>113</v>
      </c>
      <c r="T10" s="902">
        <v>4.72</v>
      </c>
    </row>
    <row r="11" spans="1:20" s="903" customFormat="1">
      <c r="A11" s="899">
        <v>44439</v>
      </c>
      <c r="B11" s="900">
        <v>22</v>
      </c>
      <c r="C11" s="900">
        <v>1245919</v>
      </c>
      <c r="D11" s="900">
        <v>51213.179269999964</v>
      </c>
      <c r="E11" s="144">
        <v>1561</v>
      </c>
      <c r="F11" s="144">
        <v>102.68278000000001</v>
      </c>
      <c r="G11" s="144">
        <v>308</v>
      </c>
      <c r="H11" s="144">
        <v>13.696019999999997</v>
      </c>
      <c r="I11" s="144">
        <v>1247788</v>
      </c>
      <c r="J11" s="900">
        <v>51329.55806999997</v>
      </c>
      <c r="K11" s="144">
        <v>85786</v>
      </c>
      <c r="L11" s="144">
        <v>3689.3602599999999</v>
      </c>
      <c r="M11" s="144">
        <v>48</v>
      </c>
      <c r="N11" s="901">
        <v>2.2000000000000002</v>
      </c>
      <c r="O11" s="144">
        <v>6</v>
      </c>
      <c r="P11" s="901">
        <v>0.19</v>
      </c>
      <c r="Q11" s="532">
        <v>54</v>
      </c>
      <c r="R11" s="532">
        <v>2.39</v>
      </c>
      <c r="S11" s="144">
        <v>88</v>
      </c>
      <c r="T11" s="902">
        <v>4</v>
      </c>
    </row>
    <row r="12" spans="1:20" s="903" customFormat="1">
      <c r="A12" s="899">
        <v>44469</v>
      </c>
      <c r="B12" s="900">
        <v>22</v>
      </c>
      <c r="C12" s="900">
        <v>936287</v>
      </c>
      <c r="D12" s="900">
        <v>39299.022937499998</v>
      </c>
      <c r="E12" s="144">
        <v>1171</v>
      </c>
      <c r="F12" s="144">
        <v>80.989999999999995</v>
      </c>
      <c r="G12" s="144">
        <v>246</v>
      </c>
      <c r="H12" s="144">
        <v>10.95</v>
      </c>
      <c r="I12" s="144">
        <v>937704</v>
      </c>
      <c r="J12" s="900">
        <v>39390.962937499993</v>
      </c>
      <c r="K12" s="144">
        <v>79225</v>
      </c>
      <c r="L12" s="144">
        <v>3255.21</v>
      </c>
      <c r="M12" s="144">
        <v>237</v>
      </c>
      <c r="N12" s="901">
        <v>12.9</v>
      </c>
      <c r="O12" s="144">
        <v>0</v>
      </c>
      <c r="P12" s="901">
        <v>0</v>
      </c>
      <c r="Q12" s="532">
        <v>237</v>
      </c>
      <c r="R12" s="532">
        <v>12.9</v>
      </c>
      <c r="S12" s="144">
        <v>198</v>
      </c>
      <c r="T12" s="902">
        <v>10.7</v>
      </c>
    </row>
    <row r="13" spans="1:20" s="903" customFormat="1">
      <c r="A13" s="899">
        <v>44500</v>
      </c>
      <c r="B13" s="900">
        <v>21</v>
      </c>
      <c r="C13" s="900">
        <v>984524</v>
      </c>
      <c r="D13" s="900">
        <v>39697.69</v>
      </c>
      <c r="E13" s="144">
        <v>183</v>
      </c>
      <c r="F13" s="144">
        <v>13.67</v>
      </c>
      <c r="G13" s="144">
        <v>200</v>
      </c>
      <c r="H13" s="144">
        <v>9.6300000000000008</v>
      </c>
      <c r="I13" s="144">
        <v>984907</v>
      </c>
      <c r="J13" s="900">
        <v>39720.99</v>
      </c>
      <c r="K13" s="144">
        <v>95988</v>
      </c>
      <c r="L13" s="144">
        <v>5022.59</v>
      </c>
      <c r="M13" s="144">
        <v>330</v>
      </c>
      <c r="N13" s="901">
        <v>13.108025</v>
      </c>
      <c r="O13" s="144">
        <v>6</v>
      </c>
      <c r="P13" s="901">
        <v>0.19142500000000001</v>
      </c>
      <c r="Q13" s="532">
        <v>336</v>
      </c>
      <c r="R13" s="532">
        <v>13.29945</v>
      </c>
      <c r="S13" s="144">
        <v>389</v>
      </c>
      <c r="T13" s="902">
        <v>18.73</v>
      </c>
    </row>
    <row r="14" spans="1:20" s="903" customFormat="1">
      <c r="A14" s="899">
        <v>44530</v>
      </c>
      <c r="B14" s="900">
        <v>22</v>
      </c>
      <c r="C14" s="900">
        <v>992565</v>
      </c>
      <c r="D14" s="900">
        <v>37193.339999999997</v>
      </c>
      <c r="E14" s="144">
        <v>48</v>
      </c>
      <c r="F14" s="144">
        <v>3.1850000000000001</v>
      </c>
      <c r="G14" s="144">
        <v>204</v>
      </c>
      <c r="H14" s="144">
        <v>9.0530000000000008</v>
      </c>
      <c r="I14" s="144">
        <v>992817</v>
      </c>
      <c r="J14" s="900">
        <v>37205.577999999994</v>
      </c>
      <c r="K14" s="144">
        <v>89405</v>
      </c>
      <c r="L14" s="144">
        <v>3382.1959999999999</v>
      </c>
      <c r="M14" s="144">
        <v>646</v>
      </c>
      <c r="N14" s="901">
        <v>27.25</v>
      </c>
      <c r="O14" s="144">
        <v>0</v>
      </c>
      <c r="P14" s="901">
        <v>0</v>
      </c>
      <c r="Q14" s="532">
        <v>646</v>
      </c>
      <c r="R14" s="532">
        <v>27.25</v>
      </c>
      <c r="S14" s="144">
        <v>467</v>
      </c>
      <c r="T14" s="902">
        <v>17.2</v>
      </c>
    </row>
    <row r="15" spans="1:20" s="903" customFormat="1">
      <c r="A15" s="899">
        <v>44561</v>
      </c>
      <c r="B15" s="900">
        <v>25</v>
      </c>
      <c r="C15" s="900">
        <v>828346</v>
      </c>
      <c r="D15" s="900">
        <v>30206.9</v>
      </c>
      <c r="E15" s="144">
        <v>225</v>
      </c>
      <c r="F15" s="144">
        <v>16.72</v>
      </c>
      <c r="G15" s="144">
        <v>149</v>
      </c>
      <c r="H15" s="144">
        <v>6.51</v>
      </c>
      <c r="I15" s="144">
        <v>828720</v>
      </c>
      <c r="J15" s="900">
        <v>30230.13</v>
      </c>
      <c r="K15" s="144">
        <v>72735</v>
      </c>
      <c r="L15" s="144">
        <v>2784.2539999999999</v>
      </c>
      <c r="M15" s="144">
        <v>359</v>
      </c>
      <c r="N15" s="901">
        <v>13.22</v>
      </c>
      <c r="O15" s="144">
        <v>0</v>
      </c>
      <c r="P15" s="901">
        <v>0</v>
      </c>
      <c r="Q15" s="532">
        <v>359</v>
      </c>
      <c r="R15" s="532">
        <v>13.22</v>
      </c>
      <c r="S15" s="144">
        <v>111</v>
      </c>
      <c r="T15" s="902">
        <v>3.89</v>
      </c>
    </row>
    <row r="16" spans="1:20" s="903" customFormat="1">
      <c r="A16" s="899">
        <v>44592</v>
      </c>
      <c r="B16" s="900">
        <v>20</v>
      </c>
      <c r="C16" s="900">
        <v>681872</v>
      </c>
      <c r="D16" s="900">
        <v>26388.15</v>
      </c>
      <c r="E16" s="144">
        <v>954</v>
      </c>
      <c r="F16" s="144">
        <v>76.98</v>
      </c>
      <c r="G16" s="144">
        <v>67</v>
      </c>
      <c r="H16" s="144">
        <v>3.03</v>
      </c>
      <c r="I16" s="144">
        <v>682893</v>
      </c>
      <c r="J16" s="900">
        <v>26468.16</v>
      </c>
      <c r="K16" s="144">
        <v>63524</v>
      </c>
      <c r="L16" s="144">
        <v>2588.0643949999999</v>
      </c>
      <c r="M16" s="144">
        <v>180</v>
      </c>
      <c r="N16" s="901">
        <v>8.4499999999999993</v>
      </c>
      <c r="O16" s="144">
        <v>0</v>
      </c>
      <c r="P16" s="901">
        <v>0</v>
      </c>
      <c r="Q16" s="532">
        <v>180</v>
      </c>
      <c r="R16" s="532">
        <v>8.4499999999999993</v>
      </c>
      <c r="S16" s="144">
        <v>71</v>
      </c>
      <c r="T16" s="902">
        <v>4.5599999999999996</v>
      </c>
    </row>
    <row r="17" spans="1:20" s="903" customFormat="1">
      <c r="A17" s="899">
        <v>44620</v>
      </c>
      <c r="B17" s="900">
        <v>20</v>
      </c>
      <c r="C17" s="900">
        <v>620537</v>
      </c>
      <c r="D17" s="900">
        <v>24712.57</v>
      </c>
      <c r="E17" s="144">
        <v>1830</v>
      </c>
      <c r="F17" s="144">
        <v>144.46538000000004</v>
      </c>
      <c r="G17" s="144">
        <v>43</v>
      </c>
      <c r="H17" s="144">
        <v>2.13151</v>
      </c>
      <c r="I17" s="144">
        <v>622410</v>
      </c>
      <c r="J17" s="900">
        <v>24859.16689</v>
      </c>
      <c r="K17" s="144">
        <v>61561</v>
      </c>
      <c r="L17" s="144">
        <v>2467.19</v>
      </c>
      <c r="M17" s="144">
        <v>2853</v>
      </c>
      <c r="N17" s="901">
        <v>92.16</v>
      </c>
      <c r="O17" s="144">
        <v>995</v>
      </c>
      <c r="P17" s="901">
        <v>30.43</v>
      </c>
      <c r="Q17" s="532">
        <v>3848</v>
      </c>
      <c r="R17" s="532">
        <v>122.59</v>
      </c>
      <c r="S17" s="144">
        <v>184</v>
      </c>
      <c r="T17" s="902">
        <v>28.79</v>
      </c>
    </row>
    <row r="18" spans="1:20" s="903" customFormat="1">
      <c r="A18" s="899">
        <v>44651</v>
      </c>
      <c r="B18" s="900">
        <v>23</v>
      </c>
      <c r="C18" s="900">
        <v>541992</v>
      </c>
      <c r="D18" s="900">
        <v>21266.01</v>
      </c>
      <c r="E18" s="900">
        <v>1631</v>
      </c>
      <c r="F18" s="900">
        <v>127.69</v>
      </c>
      <c r="G18" s="900">
        <v>560</v>
      </c>
      <c r="H18" s="900">
        <v>32.409999999999997</v>
      </c>
      <c r="I18" s="144">
        <v>544183</v>
      </c>
      <c r="J18" s="144">
        <v>21426.109999999997</v>
      </c>
      <c r="K18" s="144">
        <v>63795</v>
      </c>
      <c r="L18" s="144">
        <v>2708.18</v>
      </c>
      <c r="M18" s="144">
        <v>4793</v>
      </c>
      <c r="N18" s="144">
        <v>153.38999999999999</v>
      </c>
      <c r="O18" s="144">
        <v>2721</v>
      </c>
      <c r="P18" s="144">
        <v>82.45</v>
      </c>
      <c r="Q18" s="144">
        <v>7514</v>
      </c>
      <c r="R18" s="144">
        <v>235.83999999999997</v>
      </c>
      <c r="S18" s="144">
        <v>844</v>
      </c>
      <c r="T18" s="144">
        <v>27.47</v>
      </c>
    </row>
    <row r="19" spans="1:20">
      <c r="G19" s="531"/>
      <c r="H19" s="531"/>
      <c r="I19" s="531" t="s">
        <v>637</v>
      </c>
      <c r="J19" s="531" t="s">
        <v>637</v>
      </c>
      <c r="K19" s="531"/>
      <c r="L19" s="531"/>
      <c r="M19" s="529"/>
      <c r="N19" s="904"/>
      <c r="O19" s="530"/>
      <c r="P19" s="904"/>
      <c r="Q19" s="529"/>
      <c r="R19" s="904"/>
      <c r="S19" s="529"/>
      <c r="T19" s="904"/>
    </row>
    <row r="20" spans="1:20" ht="15">
      <c r="A20" s="905" t="s">
        <v>1273</v>
      </c>
      <c r="B20" s="906"/>
      <c r="C20" s="907"/>
      <c r="D20" s="907"/>
      <c r="E20" s="531"/>
      <c r="F20" s="531"/>
      <c r="G20" s="531"/>
      <c r="H20" s="531"/>
      <c r="I20" s="531"/>
      <c r="J20" s="531"/>
      <c r="K20" s="531"/>
      <c r="L20" s="531"/>
      <c r="M20" s="529"/>
      <c r="N20" s="904"/>
      <c r="O20" s="530"/>
      <c r="P20" s="904"/>
      <c r="Q20" s="529"/>
      <c r="R20" s="904"/>
      <c r="S20" s="529"/>
      <c r="T20" s="904"/>
    </row>
    <row r="21" spans="1:20" ht="15">
      <c r="A21" s="908" t="s">
        <v>797</v>
      </c>
      <c r="B21" s="909"/>
      <c r="C21" s="909"/>
      <c r="D21" s="909"/>
      <c r="E21" s="909"/>
      <c r="F21" s="909"/>
      <c r="G21" s="909"/>
      <c r="H21" s="909"/>
      <c r="I21" s="909"/>
      <c r="J21" s="909"/>
      <c r="K21" s="909"/>
      <c r="L21" s="909"/>
      <c r="M21" s="909"/>
      <c r="N21" s="909"/>
      <c r="O21" s="910"/>
    </row>
    <row r="22" spans="1:20" ht="15">
      <c r="A22" s="908" t="s">
        <v>1020</v>
      </c>
      <c r="B22" s="909"/>
      <c r="C22" s="909"/>
      <c r="D22" s="909"/>
      <c r="E22" s="909"/>
      <c r="F22" s="909"/>
      <c r="G22" s="909"/>
      <c r="H22" s="909"/>
      <c r="I22" s="909"/>
      <c r="J22" s="909"/>
      <c r="K22" s="909"/>
      <c r="L22" s="909"/>
      <c r="M22" s="909"/>
      <c r="N22" s="909"/>
    </row>
    <row r="23" spans="1:20" ht="15">
      <c r="A23" s="911" t="s">
        <v>438</v>
      </c>
      <c r="C23" s="881" t="s">
        <v>637</v>
      </c>
      <c r="E23" s="912"/>
      <c r="F23" s="912" t="s">
        <v>637</v>
      </c>
    </row>
    <row r="25" spans="1:20" ht="13.15" customHeight="1"/>
    <row r="26" spans="1:20" ht="13.15" customHeight="1"/>
  </sheetData>
  <mergeCells count="13">
    <mergeCell ref="O3:P3"/>
    <mergeCell ref="Q3:R3"/>
    <mergeCell ref="S3:T3"/>
    <mergeCell ref="A2:A4"/>
    <mergeCell ref="B2:B4"/>
    <mergeCell ref="C2:L2"/>
    <mergeCell ref="M2:T2"/>
    <mergeCell ref="C3:D3"/>
    <mergeCell ref="E3:F3"/>
    <mergeCell ref="G3:H3"/>
    <mergeCell ref="I3:J3"/>
    <mergeCell ref="K3:L3"/>
    <mergeCell ref="M3:N3"/>
  </mergeCells>
  <printOptions horizontalCentered="1"/>
  <pageMargins left="0.7" right="0.7" top="0.75" bottom="0.75" header="0.3" footer="0.3"/>
  <pageSetup scale="7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view="pageBreakPreview" zoomScale="70" zoomScaleNormal="100" zoomScaleSheetLayoutView="70" workbookViewId="0">
      <selection activeCell="O35" sqref="O35"/>
    </sheetView>
  </sheetViews>
  <sheetFormatPr defaultColWidth="8.85546875" defaultRowHeight="12.75"/>
  <cols>
    <col min="1" max="2" width="8.85546875" style="914"/>
    <col min="3" max="3" width="9.28515625" style="914" bestFit="1" customWidth="1"/>
    <col min="4" max="4" width="8.85546875" style="914"/>
    <col min="5" max="5" width="9.85546875" style="914" bestFit="1" customWidth="1"/>
    <col min="6" max="6" width="9.28515625" style="914" bestFit="1" customWidth="1"/>
    <col min="7" max="7" width="11.85546875" style="914" customWidth="1"/>
    <col min="8" max="8" width="8.85546875" style="914"/>
    <col min="9" max="9" width="11.7109375" style="914" bestFit="1" customWidth="1"/>
    <col min="10" max="10" width="11.85546875" style="914" bestFit="1" customWidth="1"/>
    <col min="11" max="16384" width="8.85546875" style="914"/>
  </cols>
  <sheetData>
    <row r="1" spans="1:12" ht="15" customHeight="1">
      <c r="A1" s="913" t="s">
        <v>1308</v>
      </c>
      <c r="B1" s="913"/>
      <c r="E1" s="915"/>
      <c r="G1" s="916"/>
      <c r="H1" s="917"/>
    </row>
    <row r="2" spans="1:12" ht="15" customHeight="1">
      <c r="A2" s="1274"/>
      <c r="B2" s="1274"/>
      <c r="C2" s="1274"/>
      <c r="D2" s="1274"/>
      <c r="E2" s="1274"/>
      <c r="F2" s="1274"/>
      <c r="G2" s="1274"/>
      <c r="H2" s="1274"/>
      <c r="I2" s="1274"/>
      <c r="J2" s="1274"/>
      <c r="K2" s="1274"/>
      <c r="L2" s="1274"/>
    </row>
    <row r="3" spans="1:12" ht="41.25" customHeight="1">
      <c r="A3" s="1249" t="s">
        <v>369</v>
      </c>
      <c r="B3" s="1249" t="s">
        <v>439</v>
      </c>
      <c r="C3" s="1246" t="s">
        <v>647</v>
      </c>
      <c r="D3" s="1247"/>
      <c r="E3" s="1246" t="s">
        <v>653</v>
      </c>
      <c r="F3" s="1247"/>
      <c r="G3" s="1246" t="s">
        <v>654</v>
      </c>
      <c r="H3" s="1247"/>
      <c r="I3" s="1246" t="s">
        <v>655</v>
      </c>
      <c r="J3" s="1247"/>
      <c r="K3" s="1246" t="s">
        <v>442</v>
      </c>
      <c r="L3" s="1247"/>
    </row>
    <row r="4" spans="1:12" ht="41.25" customHeight="1">
      <c r="A4" s="1250"/>
      <c r="B4" s="1250"/>
      <c r="C4" s="825" t="s">
        <v>440</v>
      </c>
      <c r="D4" s="825" t="s">
        <v>1021</v>
      </c>
      <c r="E4" s="825" t="s">
        <v>440</v>
      </c>
      <c r="F4" s="825" t="s">
        <v>1021</v>
      </c>
      <c r="G4" s="825" t="s">
        <v>440</v>
      </c>
      <c r="H4" s="826" t="s">
        <v>1021</v>
      </c>
      <c r="I4" s="825" t="s">
        <v>440</v>
      </c>
      <c r="J4" s="825" t="s">
        <v>1021</v>
      </c>
      <c r="K4" s="825" t="s">
        <v>441</v>
      </c>
      <c r="L4" s="825" t="s">
        <v>1019</v>
      </c>
    </row>
    <row r="5" spans="1:12">
      <c r="A5" s="918" t="s">
        <v>92</v>
      </c>
      <c r="B5" s="253">
        <v>255</v>
      </c>
      <c r="C5" s="253">
        <v>16473</v>
      </c>
      <c r="D5" s="253">
        <v>317.39161300000001</v>
      </c>
      <c r="E5" s="253">
        <v>26381</v>
      </c>
      <c r="F5" s="253">
        <v>794.74125000000004</v>
      </c>
      <c r="G5" s="253">
        <v>1457830</v>
      </c>
      <c r="H5" s="253">
        <v>554.04237714499891</v>
      </c>
      <c r="I5" s="253">
        <v>1500684</v>
      </c>
      <c r="J5" s="253">
        <v>1666.1718231449988</v>
      </c>
      <c r="K5" s="253">
        <v>12</v>
      </c>
      <c r="L5" s="253">
        <v>0.42</v>
      </c>
    </row>
    <row r="6" spans="1:12" s="919" customFormat="1" ht="15">
      <c r="A6" s="872" t="s">
        <v>93</v>
      </c>
      <c r="B6" s="526">
        <v>256</v>
      </c>
      <c r="C6" s="526">
        <v>1312</v>
      </c>
      <c r="D6" s="526">
        <v>22.779980000000002</v>
      </c>
      <c r="E6" s="526">
        <v>2590</v>
      </c>
      <c r="F6" s="526">
        <v>115.86655999999998</v>
      </c>
      <c r="G6" s="526">
        <v>0</v>
      </c>
      <c r="H6" s="526">
        <v>0</v>
      </c>
      <c r="I6" s="526">
        <v>3902</v>
      </c>
      <c r="J6" s="526">
        <v>138.64413999999999</v>
      </c>
      <c r="K6" s="526">
        <v>0</v>
      </c>
      <c r="L6" s="526">
        <v>0</v>
      </c>
    </row>
    <row r="7" spans="1:12" s="910" customFormat="1">
      <c r="A7" s="874">
        <v>44288</v>
      </c>
      <c r="B7" s="525">
        <v>21</v>
      </c>
      <c r="C7" s="525">
        <v>173</v>
      </c>
      <c r="D7" s="525">
        <v>2.9133100000000001</v>
      </c>
      <c r="E7" s="525">
        <v>372</v>
      </c>
      <c r="F7" s="525">
        <v>16.042120000000001</v>
      </c>
      <c r="G7" s="525">
        <v>0</v>
      </c>
      <c r="H7" s="525">
        <v>0</v>
      </c>
      <c r="I7" s="793">
        <v>545</v>
      </c>
      <c r="J7" s="793">
        <v>18.95543</v>
      </c>
      <c r="K7" s="525">
        <v>11</v>
      </c>
      <c r="L7" s="525">
        <v>0.46</v>
      </c>
    </row>
    <row r="8" spans="1:12" s="921" customFormat="1">
      <c r="A8" s="920">
        <v>44319</v>
      </c>
      <c r="B8" s="144">
        <v>21</v>
      </c>
      <c r="C8" s="144">
        <v>213</v>
      </c>
      <c r="D8" s="144">
        <v>3.66</v>
      </c>
      <c r="E8" s="144">
        <v>416</v>
      </c>
      <c r="F8" s="144">
        <v>18.87</v>
      </c>
      <c r="G8" s="144">
        <v>0</v>
      </c>
      <c r="H8" s="144">
        <v>0</v>
      </c>
      <c r="I8" s="900">
        <v>629</v>
      </c>
      <c r="J8" s="900">
        <v>22.53</v>
      </c>
      <c r="K8" s="144">
        <v>10</v>
      </c>
      <c r="L8" s="144">
        <v>0.39</v>
      </c>
    </row>
    <row r="9" spans="1:12" s="921" customFormat="1">
      <c r="A9" s="920">
        <v>44349</v>
      </c>
      <c r="B9" s="144">
        <v>22</v>
      </c>
      <c r="C9" s="144">
        <v>223</v>
      </c>
      <c r="D9" s="144">
        <v>3.86</v>
      </c>
      <c r="E9" s="144">
        <v>502</v>
      </c>
      <c r="F9" s="144">
        <v>22.58</v>
      </c>
      <c r="G9" s="144">
        <v>0</v>
      </c>
      <c r="H9" s="144">
        <v>0</v>
      </c>
      <c r="I9" s="900">
        <v>725</v>
      </c>
      <c r="J9" s="900">
        <v>26.44</v>
      </c>
      <c r="K9" s="144">
        <v>7</v>
      </c>
      <c r="L9" s="144">
        <v>0.25</v>
      </c>
    </row>
    <row r="10" spans="1:12" s="921" customFormat="1">
      <c r="A10" s="920">
        <v>44408</v>
      </c>
      <c r="B10" s="144">
        <v>22</v>
      </c>
      <c r="C10" s="144">
        <v>209</v>
      </c>
      <c r="D10" s="144">
        <v>3.59</v>
      </c>
      <c r="E10" s="144">
        <v>424</v>
      </c>
      <c r="F10" s="144">
        <v>18.54</v>
      </c>
      <c r="G10" s="144">
        <v>0</v>
      </c>
      <c r="H10" s="144">
        <v>0</v>
      </c>
      <c r="I10" s="900">
        <v>633</v>
      </c>
      <c r="J10" s="900">
        <v>22.13</v>
      </c>
      <c r="K10" s="144">
        <v>5</v>
      </c>
      <c r="L10" s="144">
        <v>0.2</v>
      </c>
    </row>
    <row r="11" spans="1:12" s="921" customFormat="1">
      <c r="A11" s="920">
        <v>44439</v>
      </c>
      <c r="B11" s="144">
        <v>22</v>
      </c>
      <c r="C11" s="144">
        <v>149</v>
      </c>
      <c r="D11" s="144">
        <v>2.6280000000000001</v>
      </c>
      <c r="E11" s="144">
        <v>393</v>
      </c>
      <c r="F11" s="144">
        <v>17.7044</v>
      </c>
      <c r="G11" s="144">
        <v>0</v>
      </c>
      <c r="H11" s="144">
        <v>0</v>
      </c>
      <c r="I11" s="900">
        <v>542</v>
      </c>
      <c r="J11" s="900">
        <v>20.329999999999998</v>
      </c>
      <c r="K11" s="144">
        <v>7</v>
      </c>
      <c r="L11" s="144">
        <v>0.28723100000000001</v>
      </c>
    </row>
    <row r="12" spans="1:12" s="921" customFormat="1">
      <c r="A12" s="920">
        <v>44469</v>
      </c>
      <c r="B12" s="144">
        <v>22</v>
      </c>
      <c r="C12" s="144">
        <v>118</v>
      </c>
      <c r="D12" s="144">
        <v>2.08724</v>
      </c>
      <c r="E12" s="144">
        <v>253</v>
      </c>
      <c r="F12" s="144">
        <v>11.303419999999999</v>
      </c>
      <c r="G12" s="144">
        <v>0</v>
      </c>
      <c r="H12" s="144">
        <v>0</v>
      </c>
      <c r="I12" s="900">
        <v>371</v>
      </c>
      <c r="J12" s="900">
        <v>13.39066</v>
      </c>
      <c r="K12" s="144">
        <v>1</v>
      </c>
      <c r="L12" s="144">
        <v>4.6050000000000001E-2</v>
      </c>
    </row>
    <row r="13" spans="1:12" s="921" customFormat="1">
      <c r="A13" s="920">
        <v>44500</v>
      </c>
      <c r="B13" s="144">
        <v>21</v>
      </c>
      <c r="C13" s="144">
        <v>106</v>
      </c>
      <c r="D13" s="144">
        <v>1.8464299999999998</v>
      </c>
      <c r="E13" s="144">
        <v>127</v>
      </c>
      <c r="F13" s="144">
        <v>6.1666200000000009</v>
      </c>
      <c r="G13" s="144">
        <v>0</v>
      </c>
      <c r="H13" s="144">
        <v>0</v>
      </c>
      <c r="I13" s="900">
        <v>233</v>
      </c>
      <c r="J13" s="900">
        <v>8.0130499999999998</v>
      </c>
      <c r="K13" s="144">
        <v>2</v>
      </c>
      <c r="L13" s="144">
        <v>9.7960000000000005E-2</v>
      </c>
    </row>
    <row r="14" spans="1:12" s="921" customFormat="1">
      <c r="A14" s="920">
        <v>44530</v>
      </c>
      <c r="B14" s="144">
        <v>22</v>
      </c>
      <c r="C14" s="144">
        <v>69</v>
      </c>
      <c r="D14" s="144">
        <v>1.2250000000000001</v>
      </c>
      <c r="E14" s="144">
        <v>60</v>
      </c>
      <c r="F14" s="144">
        <v>2.74</v>
      </c>
      <c r="G14" s="144">
        <v>0</v>
      </c>
      <c r="H14" s="144">
        <v>0</v>
      </c>
      <c r="I14" s="900">
        <v>129</v>
      </c>
      <c r="J14" s="900">
        <v>3.9649999999999999</v>
      </c>
      <c r="K14" s="144">
        <v>2</v>
      </c>
      <c r="L14" s="144">
        <v>0.09</v>
      </c>
    </row>
    <row r="15" spans="1:12" s="921" customFormat="1">
      <c r="A15" s="920">
        <v>44561</v>
      </c>
      <c r="B15" s="144">
        <v>23</v>
      </c>
      <c r="C15" s="144">
        <v>52</v>
      </c>
      <c r="D15" s="144">
        <v>0.97</v>
      </c>
      <c r="E15" s="144">
        <v>43</v>
      </c>
      <c r="F15" s="144">
        <v>1.92</v>
      </c>
      <c r="G15" s="144">
        <v>0</v>
      </c>
      <c r="H15" s="144">
        <v>0</v>
      </c>
      <c r="I15" s="900">
        <v>95</v>
      </c>
      <c r="J15" s="900">
        <v>2.89</v>
      </c>
      <c r="K15" s="144">
        <v>0</v>
      </c>
      <c r="L15" s="144">
        <v>0</v>
      </c>
    </row>
    <row r="16" spans="1:12" s="921" customFormat="1">
      <c r="A16" s="920">
        <v>44592</v>
      </c>
      <c r="B16" s="144">
        <v>20</v>
      </c>
      <c r="C16" s="144">
        <v>0</v>
      </c>
      <c r="D16" s="144">
        <v>0</v>
      </c>
      <c r="E16" s="144">
        <v>0</v>
      </c>
      <c r="F16" s="144">
        <v>0</v>
      </c>
      <c r="G16" s="144">
        <v>0</v>
      </c>
      <c r="H16" s="144">
        <v>0</v>
      </c>
      <c r="I16" s="900">
        <v>0</v>
      </c>
      <c r="J16" s="900">
        <v>0</v>
      </c>
      <c r="K16" s="144">
        <v>0</v>
      </c>
      <c r="L16" s="144">
        <v>0</v>
      </c>
    </row>
    <row r="17" spans="1:12" s="921" customFormat="1">
      <c r="A17" s="920">
        <v>44620</v>
      </c>
      <c r="B17" s="144">
        <v>20</v>
      </c>
      <c r="C17" s="144">
        <v>0</v>
      </c>
      <c r="D17" s="144">
        <v>0</v>
      </c>
      <c r="E17" s="144">
        <v>0</v>
      </c>
      <c r="F17" s="144">
        <v>0</v>
      </c>
      <c r="G17" s="144">
        <v>0</v>
      </c>
      <c r="H17" s="144">
        <v>0</v>
      </c>
      <c r="I17" s="900">
        <v>0</v>
      </c>
      <c r="J17" s="900">
        <v>0</v>
      </c>
      <c r="K17" s="144">
        <v>0</v>
      </c>
      <c r="L17" s="144">
        <v>0</v>
      </c>
    </row>
    <row r="18" spans="1:12" s="921" customFormat="1">
      <c r="A18" s="920">
        <v>44651</v>
      </c>
      <c r="B18" s="144">
        <v>20</v>
      </c>
      <c r="C18" s="144">
        <v>0</v>
      </c>
      <c r="D18" s="144">
        <v>0</v>
      </c>
      <c r="E18" s="144">
        <v>0</v>
      </c>
      <c r="F18" s="144">
        <v>0</v>
      </c>
      <c r="G18" s="144">
        <v>0</v>
      </c>
      <c r="H18" s="144">
        <v>0</v>
      </c>
      <c r="I18" s="900">
        <v>0</v>
      </c>
      <c r="J18" s="900">
        <v>0</v>
      </c>
      <c r="K18" s="144">
        <v>0</v>
      </c>
      <c r="L18" s="144">
        <v>0</v>
      </c>
    </row>
    <row r="19" spans="1:12" s="921" customFormat="1">
      <c r="A19" s="922"/>
      <c r="B19" s="536"/>
      <c r="C19" s="536"/>
      <c r="D19" s="536"/>
      <c r="E19" s="536"/>
      <c r="F19" s="536"/>
      <c r="G19" s="536"/>
      <c r="H19" s="536"/>
      <c r="I19" s="923"/>
      <c r="J19" s="923"/>
      <c r="K19" s="536"/>
      <c r="L19" s="536"/>
    </row>
    <row r="20" spans="1:12" ht="13.5" customHeight="1">
      <c r="A20" s="535" t="s">
        <v>1273</v>
      </c>
      <c r="B20" s="924"/>
      <c r="C20" s="924"/>
      <c r="D20" s="925"/>
      <c r="G20" s="534"/>
      <c r="H20" s="534"/>
      <c r="I20" s="534"/>
      <c r="J20" s="534"/>
    </row>
    <row r="21" spans="1:12">
      <c r="A21" s="535" t="s">
        <v>798</v>
      </c>
      <c r="B21" s="534"/>
      <c r="E21" s="914" t="s">
        <v>637</v>
      </c>
    </row>
    <row r="22" spans="1:12">
      <c r="A22" s="926" t="s">
        <v>656</v>
      </c>
    </row>
  </sheetData>
  <mergeCells count="8">
    <mergeCell ref="A2:L2"/>
    <mergeCell ref="A3:A4"/>
    <mergeCell ref="B3:B4"/>
    <mergeCell ref="C3:D3"/>
    <mergeCell ref="E3:F3"/>
    <mergeCell ref="G3:H3"/>
    <mergeCell ref="I3:J3"/>
    <mergeCell ref="K3:L3"/>
  </mergeCells>
  <printOptions horizontalCentere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zoomScaleNormal="100" workbookViewId="0">
      <selection activeCell="F26" sqref="F26"/>
    </sheetView>
  </sheetViews>
  <sheetFormatPr defaultColWidth="9.140625" defaultRowHeight="15"/>
  <cols>
    <col min="1" max="1" width="14.5703125" style="188" bestFit="1" customWidth="1"/>
    <col min="2" max="2" width="9.42578125" style="188" bestFit="1" customWidth="1"/>
    <col min="3" max="3" width="18.7109375" style="188" customWidth="1"/>
    <col min="4" max="4" width="14.7109375" style="188" customWidth="1"/>
    <col min="5" max="5" width="13.28515625" style="188" customWidth="1"/>
    <col min="6" max="6" width="11.42578125" style="188" customWidth="1"/>
    <col min="7" max="7" width="15" style="188" customWidth="1"/>
    <col min="8" max="8" width="9.140625" style="188"/>
    <col min="9" max="9" width="12.28515625" style="188" customWidth="1"/>
    <col min="10" max="16384" width="9.140625" style="188"/>
  </cols>
  <sheetData>
    <row r="1" spans="1:10" ht="15.75" customHeight="1">
      <c r="A1" s="1080" t="s">
        <v>1130</v>
      </c>
      <c r="B1" s="1080"/>
      <c r="C1" s="1080"/>
      <c r="D1" s="563"/>
      <c r="E1" s="563"/>
    </row>
    <row r="2" spans="1:10" ht="15.75" customHeight="1">
      <c r="A2" s="578"/>
      <c r="B2" s="1082" t="s">
        <v>1126</v>
      </c>
      <c r="C2" s="1082"/>
      <c r="D2" s="1082"/>
      <c r="E2" s="1082"/>
      <c r="F2" s="1082" t="s">
        <v>1125</v>
      </c>
      <c r="G2" s="1082"/>
      <c r="H2" s="1083" t="s">
        <v>87</v>
      </c>
      <c r="I2" s="1084"/>
    </row>
    <row r="3" spans="1:10" ht="15.75" customHeight="1">
      <c r="A3" s="1085" t="s">
        <v>131</v>
      </c>
      <c r="B3" s="1082" t="s">
        <v>1127</v>
      </c>
      <c r="C3" s="1082"/>
      <c r="D3" s="1087" t="s">
        <v>1128</v>
      </c>
      <c r="E3" s="1088"/>
      <c r="F3" s="1082"/>
      <c r="G3" s="1082"/>
      <c r="H3" s="1084"/>
      <c r="I3" s="1084"/>
    </row>
    <row r="4" spans="1:10" s="250" customFormat="1" ht="32.25" customHeight="1">
      <c r="A4" s="1086"/>
      <c r="B4" s="175" t="s">
        <v>108</v>
      </c>
      <c r="C4" s="175" t="s">
        <v>462</v>
      </c>
      <c r="D4" s="175" t="s">
        <v>108</v>
      </c>
      <c r="E4" s="175" t="s">
        <v>462</v>
      </c>
      <c r="F4" s="564" t="s">
        <v>108</v>
      </c>
      <c r="G4" s="175" t="s">
        <v>462</v>
      </c>
      <c r="H4" s="564" t="s">
        <v>108</v>
      </c>
      <c r="I4" s="175" t="s">
        <v>462</v>
      </c>
    </row>
    <row r="5" spans="1:10" s="250" customFormat="1">
      <c r="A5" s="176" t="s">
        <v>92</v>
      </c>
      <c r="B5" s="178">
        <v>21</v>
      </c>
      <c r="C5" s="369">
        <v>201.25</v>
      </c>
      <c r="D5" s="369">
        <v>5</v>
      </c>
      <c r="E5" s="369">
        <v>14.5</v>
      </c>
      <c r="F5" s="565">
        <v>1</v>
      </c>
      <c r="G5" s="566">
        <v>30.02</v>
      </c>
      <c r="H5" s="567">
        <f>B5+D5+F5</f>
        <v>27</v>
      </c>
      <c r="I5" s="567">
        <f>C5+E5+G5</f>
        <v>245.77</v>
      </c>
    </row>
    <row r="6" spans="1:10" s="250" customFormat="1">
      <c r="A6" s="176" t="s">
        <v>93</v>
      </c>
      <c r="B6" s="567">
        <f>SUM(B7:B18)</f>
        <v>64</v>
      </c>
      <c r="C6" s="567">
        <f t="shared" ref="C6:I6" si="0">SUM(C7:C18)</f>
        <v>916.01944000000003</v>
      </c>
      <c r="D6" s="567">
        <f t="shared" si="0"/>
        <v>5</v>
      </c>
      <c r="E6" s="567">
        <f t="shared" si="0"/>
        <v>27.39</v>
      </c>
      <c r="F6" s="567">
        <f t="shared" si="0"/>
        <v>1</v>
      </c>
      <c r="G6" s="567">
        <f t="shared" si="0"/>
        <v>15</v>
      </c>
      <c r="H6" s="567">
        <f t="shared" si="0"/>
        <v>70</v>
      </c>
      <c r="I6" s="567">
        <f t="shared" si="0"/>
        <v>958.40944000000002</v>
      </c>
      <c r="J6" s="568"/>
    </row>
    <row r="7" spans="1:10" s="250" customFormat="1">
      <c r="A7" s="370">
        <v>44287</v>
      </c>
      <c r="B7" s="186">
        <v>5</v>
      </c>
      <c r="C7" s="569">
        <v>55.706800000000001</v>
      </c>
      <c r="D7" s="186">
        <v>0</v>
      </c>
      <c r="E7" s="186">
        <v>0</v>
      </c>
      <c r="F7" s="570">
        <v>0</v>
      </c>
      <c r="G7" s="570">
        <v>0</v>
      </c>
      <c r="H7" s="571">
        <f t="shared" ref="H7:H16" si="1">B7+D7+F7</f>
        <v>5</v>
      </c>
      <c r="I7" s="571">
        <f t="shared" ref="I7:I16" si="2">C7+E7+G7</f>
        <v>55.706800000000001</v>
      </c>
    </row>
    <row r="8" spans="1:10" s="250" customFormat="1">
      <c r="A8" s="370">
        <v>44317</v>
      </c>
      <c r="B8" s="570">
        <v>0</v>
      </c>
      <c r="C8" s="570">
        <v>0</v>
      </c>
      <c r="D8" s="186">
        <v>1</v>
      </c>
      <c r="E8" s="569">
        <v>1.1200000000000001</v>
      </c>
      <c r="F8" s="570">
        <v>0</v>
      </c>
      <c r="G8" s="570">
        <v>0</v>
      </c>
      <c r="H8" s="571">
        <f t="shared" si="1"/>
        <v>1</v>
      </c>
      <c r="I8" s="571">
        <f t="shared" si="2"/>
        <v>1.1200000000000001</v>
      </c>
    </row>
    <row r="9" spans="1:10" s="250" customFormat="1">
      <c r="A9" s="370">
        <v>44349</v>
      </c>
      <c r="B9" s="186">
        <v>4</v>
      </c>
      <c r="C9" s="569">
        <v>23.349999999999998</v>
      </c>
      <c r="D9" s="186">
        <v>0</v>
      </c>
      <c r="E9" s="186">
        <v>0</v>
      </c>
      <c r="F9" s="570">
        <v>0</v>
      </c>
      <c r="G9" s="570">
        <v>0</v>
      </c>
      <c r="H9" s="571">
        <f t="shared" si="1"/>
        <v>4</v>
      </c>
      <c r="I9" s="571">
        <f t="shared" si="2"/>
        <v>23.349999999999998</v>
      </c>
    </row>
    <row r="10" spans="1:10" s="250" customFormat="1">
      <c r="A10" s="370">
        <v>44380</v>
      </c>
      <c r="B10" s="186">
        <v>3</v>
      </c>
      <c r="C10" s="569">
        <v>14.3</v>
      </c>
      <c r="D10" s="186">
        <v>0</v>
      </c>
      <c r="E10" s="186">
        <v>0</v>
      </c>
      <c r="F10" s="570">
        <v>0</v>
      </c>
      <c r="G10" s="570">
        <v>0</v>
      </c>
      <c r="H10" s="571">
        <f t="shared" si="1"/>
        <v>3</v>
      </c>
      <c r="I10" s="571">
        <f t="shared" si="2"/>
        <v>14.3</v>
      </c>
    </row>
    <row r="11" spans="1:10" s="250" customFormat="1">
      <c r="A11" s="370">
        <v>44411</v>
      </c>
      <c r="B11" s="186">
        <v>4</v>
      </c>
      <c r="C11" s="569">
        <v>29.54</v>
      </c>
      <c r="D11" s="186">
        <v>0</v>
      </c>
      <c r="E11" s="186">
        <v>0</v>
      </c>
      <c r="F11" s="570">
        <v>0</v>
      </c>
      <c r="G11" s="570">
        <v>0</v>
      </c>
      <c r="H11" s="571">
        <f t="shared" si="1"/>
        <v>4</v>
      </c>
      <c r="I11" s="571">
        <f t="shared" si="2"/>
        <v>29.54</v>
      </c>
    </row>
    <row r="12" spans="1:10" s="250" customFormat="1">
      <c r="A12" s="370">
        <v>44440</v>
      </c>
      <c r="B12" s="186">
        <v>7</v>
      </c>
      <c r="C12" s="569">
        <v>192.56</v>
      </c>
      <c r="D12" s="569">
        <v>1</v>
      </c>
      <c r="E12" s="569">
        <v>3.99</v>
      </c>
      <c r="F12" s="570">
        <v>0</v>
      </c>
      <c r="G12" s="570">
        <v>0</v>
      </c>
      <c r="H12" s="571">
        <f t="shared" si="1"/>
        <v>8</v>
      </c>
      <c r="I12" s="571">
        <f t="shared" si="2"/>
        <v>196.55</v>
      </c>
    </row>
    <row r="13" spans="1:10" s="250" customFormat="1">
      <c r="A13" s="370">
        <v>44470</v>
      </c>
      <c r="B13" s="186">
        <v>10</v>
      </c>
      <c r="C13" s="569">
        <v>89.952640000000017</v>
      </c>
      <c r="D13" s="569">
        <v>1</v>
      </c>
      <c r="E13" s="569">
        <v>18.010000000000002</v>
      </c>
      <c r="F13" s="570">
        <v>0</v>
      </c>
      <c r="G13" s="570">
        <v>0</v>
      </c>
      <c r="H13" s="571">
        <f t="shared" si="1"/>
        <v>11</v>
      </c>
      <c r="I13" s="571">
        <f t="shared" si="2"/>
        <v>107.96264000000002</v>
      </c>
    </row>
    <row r="14" spans="1:10" s="250" customFormat="1">
      <c r="A14" s="370">
        <v>44502</v>
      </c>
      <c r="B14" s="186">
        <v>4</v>
      </c>
      <c r="C14" s="569">
        <v>109.65</v>
      </c>
      <c r="D14" s="186">
        <v>0</v>
      </c>
      <c r="E14" s="186">
        <v>0</v>
      </c>
      <c r="F14" s="570">
        <v>0</v>
      </c>
      <c r="G14" s="570">
        <v>0</v>
      </c>
      <c r="H14" s="571">
        <f t="shared" si="1"/>
        <v>4</v>
      </c>
      <c r="I14" s="571">
        <f t="shared" si="2"/>
        <v>109.65</v>
      </c>
    </row>
    <row r="15" spans="1:10" s="250" customFormat="1">
      <c r="A15" s="370">
        <v>44531</v>
      </c>
      <c r="B15" s="186">
        <v>7</v>
      </c>
      <c r="C15" s="569">
        <v>126.45</v>
      </c>
      <c r="D15" s="569">
        <v>1</v>
      </c>
      <c r="E15" s="569">
        <v>2.0099999999999998</v>
      </c>
      <c r="F15" s="570">
        <v>0</v>
      </c>
      <c r="G15" s="570">
        <v>0</v>
      </c>
      <c r="H15" s="571">
        <f t="shared" si="1"/>
        <v>8</v>
      </c>
      <c r="I15" s="571">
        <f t="shared" si="2"/>
        <v>128.46</v>
      </c>
    </row>
    <row r="16" spans="1:10" s="250" customFormat="1">
      <c r="A16" s="370">
        <v>44562</v>
      </c>
      <c r="B16" s="186">
        <v>3</v>
      </c>
      <c r="C16" s="569">
        <v>17.509999999999998</v>
      </c>
      <c r="D16" s="569">
        <v>1</v>
      </c>
      <c r="E16" s="569">
        <v>2.2599999999999998</v>
      </c>
      <c r="F16" s="570">
        <v>1</v>
      </c>
      <c r="G16" s="570">
        <v>15</v>
      </c>
      <c r="H16" s="571">
        <f t="shared" si="1"/>
        <v>5</v>
      </c>
      <c r="I16" s="571">
        <f t="shared" si="2"/>
        <v>34.769999999999996</v>
      </c>
    </row>
    <row r="17" spans="1:17" s="250" customFormat="1">
      <c r="A17" s="370">
        <v>44593</v>
      </c>
      <c r="B17" s="186">
        <v>7</v>
      </c>
      <c r="C17" s="569">
        <v>82</v>
      </c>
      <c r="D17" s="186">
        <v>0</v>
      </c>
      <c r="E17" s="186">
        <v>0</v>
      </c>
      <c r="F17" s="186">
        <v>0</v>
      </c>
      <c r="G17" s="186">
        <v>0</v>
      </c>
      <c r="H17" s="571">
        <f t="shared" ref="H17" si="3">B17+D17+F17</f>
        <v>7</v>
      </c>
      <c r="I17" s="571">
        <f t="shared" ref="I17" si="4">C17+E17+G17</f>
        <v>82</v>
      </c>
    </row>
    <row r="18" spans="1:17" s="250" customFormat="1">
      <c r="A18" s="370">
        <v>44621</v>
      </c>
      <c r="B18" s="186">
        <v>10</v>
      </c>
      <c r="C18" s="569">
        <v>175</v>
      </c>
      <c r="D18" s="186">
        <v>0</v>
      </c>
      <c r="E18" s="186">
        <v>0</v>
      </c>
      <c r="F18" s="186">
        <v>0</v>
      </c>
      <c r="G18" s="186">
        <v>0</v>
      </c>
      <c r="H18" s="571">
        <v>10</v>
      </c>
      <c r="I18" s="571">
        <v>175</v>
      </c>
    </row>
    <row r="19" spans="1:17" s="250" customFormat="1" ht="15" customHeight="1">
      <c r="A19" s="572" t="s">
        <v>463</v>
      </c>
      <c r="B19" s="572"/>
      <c r="C19" s="572"/>
      <c r="D19" s="572"/>
      <c r="E19" s="572"/>
      <c r="F19" s="573"/>
      <c r="G19" s="573"/>
      <c r="H19" s="573"/>
      <c r="I19" s="573"/>
      <c r="J19" s="573"/>
      <c r="K19" s="573"/>
      <c r="L19" s="573"/>
      <c r="M19" s="573"/>
      <c r="N19" s="573"/>
      <c r="O19" s="573"/>
      <c r="P19" s="573"/>
      <c r="Q19" s="573"/>
    </row>
    <row r="20" spans="1:17" s="250" customFormat="1" ht="61.5" customHeight="1">
      <c r="A20" s="1081" t="s">
        <v>464</v>
      </c>
      <c r="B20" s="1081"/>
      <c r="C20" s="1081"/>
      <c r="D20" s="572"/>
      <c r="E20" s="572"/>
      <c r="F20" s="573"/>
      <c r="G20" s="573"/>
      <c r="H20" s="573"/>
      <c r="I20" s="573"/>
      <c r="J20" s="573"/>
      <c r="K20" s="573"/>
      <c r="L20" s="573"/>
      <c r="M20" s="573"/>
      <c r="N20" s="573"/>
      <c r="O20" s="573"/>
      <c r="P20" s="573"/>
      <c r="Q20" s="573"/>
    </row>
    <row r="21" spans="1:17" s="250" customFormat="1" ht="15" customHeight="1">
      <c r="A21" s="1079" t="s">
        <v>1196</v>
      </c>
      <c r="B21" s="1079"/>
      <c r="C21" s="1079"/>
      <c r="D21" s="574"/>
      <c r="E21" s="574"/>
      <c r="F21" s="573"/>
      <c r="G21" s="573"/>
      <c r="H21" s="573"/>
      <c r="I21" s="573"/>
      <c r="J21" s="573"/>
      <c r="K21" s="573"/>
      <c r="L21" s="573"/>
      <c r="M21" s="573"/>
      <c r="N21" s="573"/>
      <c r="O21" s="573"/>
      <c r="P21" s="573"/>
      <c r="Q21" s="573"/>
    </row>
    <row r="22" spans="1:17" s="250" customFormat="1">
      <c r="A22" s="1080" t="s">
        <v>110</v>
      </c>
      <c r="B22" s="1080"/>
      <c r="C22" s="1080"/>
      <c r="D22" s="563"/>
      <c r="E22" s="563"/>
    </row>
    <row r="24" spans="1:17">
      <c r="B24" s="353"/>
      <c r="C24" s="353"/>
      <c r="D24" s="353"/>
      <c r="E24" s="353"/>
    </row>
    <row r="25" spans="1:17">
      <c r="E25" s="575"/>
    </row>
  </sheetData>
  <mergeCells count="10">
    <mergeCell ref="H2:I3"/>
    <mergeCell ref="A3:A4"/>
    <mergeCell ref="B2:E2"/>
    <mergeCell ref="D3:E3"/>
    <mergeCell ref="F2:G3"/>
    <mergeCell ref="A21:C21"/>
    <mergeCell ref="A22:C22"/>
    <mergeCell ref="A1:C1"/>
    <mergeCell ref="A20:C20"/>
    <mergeCell ref="B3:C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Z61"/>
  <sheetViews>
    <sheetView view="pageBreakPreview" zoomScaleNormal="100" zoomScaleSheetLayoutView="100" workbookViewId="0">
      <selection activeCell="L24" sqref="L24"/>
    </sheetView>
  </sheetViews>
  <sheetFormatPr defaultColWidth="8.85546875" defaultRowHeight="12.75"/>
  <cols>
    <col min="1" max="2" width="8.85546875" style="914"/>
    <col min="3" max="3" width="9.28515625" style="914" bestFit="1" customWidth="1"/>
    <col min="4" max="4" width="10.42578125" style="914" bestFit="1" customWidth="1"/>
    <col min="5" max="6" width="9.140625" style="914" customWidth="1"/>
    <col min="7" max="7" width="11" style="914" customWidth="1"/>
    <col min="8" max="14" width="8.85546875" style="914"/>
    <col min="15" max="15" width="10.85546875" style="914" bestFit="1" customWidth="1"/>
    <col min="16" max="16" width="11.28515625" style="914" customWidth="1"/>
    <col min="17" max="17" width="9.140625" style="914" customWidth="1"/>
    <col min="18" max="16384" width="8.85546875" style="914"/>
  </cols>
  <sheetData>
    <row r="1" spans="1:17" ht="15">
      <c r="A1" s="1277" t="s">
        <v>820</v>
      </c>
      <c r="B1" s="1277"/>
      <c r="C1" s="1277"/>
      <c r="D1" s="1277"/>
      <c r="E1" s="1277"/>
      <c r="F1" s="1277"/>
      <c r="G1" s="1277"/>
      <c r="H1" s="1277"/>
      <c r="I1" s="1277"/>
      <c r="J1" s="1277"/>
      <c r="K1" s="1277"/>
      <c r="L1" s="1277"/>
      <c r="M1" s="1277"/>
      <c r="N1" s="1277"/>
      <c r="O1" s="1277"/>
      <c r="P1" s="1277"/>
      <c r="Q1" s="1277"/>
    </row>
    <row r="2" spans="1:17" ht="15.75">
      <c r="A2" s="1257" t="s">
        <v>422</v>
      </c>
      <c r="B2" s="1257"/>
      <c r="C2" s="1257"/>
      <c r="D2" s="1257"/>
      <c r="E2" s="1257"/>
      <c r="F2" s="1257"/>
      <c r="G2" s="1257"/>
      <c r="H2" s="1257"/>
      <c r="I2" s="1257"/>
      <c r="J2" s="1257"/>
      <c r="K2" s="1257"/>
      <c r="L2" s="1257"/>
      <c r="M2" s="1257"/>
      <c r="N2" s="1257"/>
    </row>
    <row r="3" spans="1:17" ht="30" customHeight="1">
      <c r="A3" s="1266" t="s">
        <v>369</v>
      </c>
      <c r="B3" s="1266" t="s">
        <v>439</v>
      </c>
      <c r="C3" s="1246" t="s">
        <v>424</v>
      </c>
      <c r="D3" s="1247"/>
      <c r="E3" s="1246" t="s">
        <v>426</v>
      </c>
      <c r="F3" s="1247"/>
      <c r="G3" s="1246" t="s">
        <v>1275</v>
      </c>
      <c r="H3" s="1247"/>
      <c r="I3" s="1246" t="s">
        <v>632</v>
      </c>
      <c r="J3" s="1247"/>
      <c r="K3" s="1246" t="s">
        <v>87</v>
      </c>
      <c r="L3" s="1247"/>
      <c r="M3" s="1266" t="s">
        <v>442</v>
      </c>
      <c r="N3" s="1266"/>
    </row>
    <row r="4" spans="1:17" ht="38.25">
      <c r="A4" s="1266"/>
      <c r="B4" s="1266"/>
      <c r="C4" s="825" t="s">
        <v>440</v>
      </c>
      <c r="D4" s="825" t="s">
        <v>1025</v>
      </c>
      <c r="E4" s="825" t="s">
        <v>440</v>
      </c>
      <c r="F4" s="825" t="s">
        <v>1021</v>
      </c>
      <c r="G4" s="825" t="s">
        <v>440</v>
      </c>
      <c r="H4" s="825" t="s">
        <v>1021</v>
      </c>
      <c r="I4" s="825" t="s">
        <v>440</v>
      </c>
      <c r="J4" s="825" t="s">
        <v>1021</v>
      </c>
      <c r="K4" s="825" t="s">
        <v>440</v>
      </c>
      <c r="L4" s="825" t="s">
        <v>1025</v>
      </c>
      <c r="M4" s="825" t="s">
        <v>441</v>
      </c>
      <c r="N4" s="825" t="s">
        <v>1024</v>
      </c>
    </row>
    <row r="5" spans="1:17">
      <c r="A5" s="918" t="s">
        <v>92</v>
      </c>
      <c r="B5" s="253">
        <v>254</v>
      </c>
      <c r="C5" s="253">
        <v>120442</v>
      </c>
      <c r="D5" s="253">
        <v>4870.9331300000003</v>
      </c>
      <c r="E5" s="253">
        <v>1535</v>
      </c>
      <c r="F5" s="253">
        <v>87.287484000000006</v>
      </c>
      <c r="G5" s="253">
        <v>0</v>
      </c>
      <c r="H5" s="253">
        <v>0</v>
      </c>
      <c r="I5" s="253">
        <v>26</v>
      </c>
      <c r="J5" s="253">
        <v>0.57201000000000002</v>
      </c>
      <c r="K5" s="253">
        <v>122003</v>
      </c>
      <c r="L5" s="253">
        <v>4958.7926240000006</v>
      </c>
      <c r="M5" s="253">
        <v>28</v>
      </c>
      <c r="N5" s="253">
        <v>1.0900000000000001</v>
      </c>
    </row>
    <row r="6" spans="1:17" s="919" customFormat="1" ht="15">
      <c r="A6" s="872" t="s">
        <v>93</v>
      </c>
      <c r="B6" s="526">
        <v>259</v>
      </c>
      <c r="C6" s="526">
        <v>57233</v>
      </c>
      <c r="D6" s="526">
        <v>3366.9724699999997</v>
      </c>
      <c r="E6" s="526">
        <v>2470</v>
      </c>
      <c r="F6" s="526">
        <v>118.66913599999998</v>
      </c>
      <c r="G6" s="526">
        <v>11770.00006</v>
      </c>
      <c r="H6" s="526">
        <v>553.41029000000003</v>
      </c>
      <c r="I6" s="526">
        <v>0</v>
      </c>
      <c r="J6" s="526">
        <v>0</v>
      </c>
      <c r="K6" s="526">
        <v>71473</v>
      </c>
      <c r="L6" s="526">
        <v>4039.0518359999996</v>
      </c>
      <c r="M6" s="526">
        <v>48</v>
      </c>
      <c r="N6" s="526">
        <v>4.0418500000000002</v>
      </c>
    </row>
    <row r="7" spans="1:17" s="910" customFormat="1">
      <c r="A7" s="874">
        <v>44288</v>
      </c>
      <c r="B7" s="525">
        <v>21</v>
      </c>
      <c r="C7" s="525">
        <v>3534</v>
      </c>
      <c r="D7" s="525">
        <v>174.66</v>
      </c>
      <c r="E7" s="525">
        <v>230</v>
      </c>
      <c r="F7" s="525">
        <v>10.74</v>
      </c>
      <c r="G7" s="525">
        <v>2.0000000000000002E-5</v>
      </c>
      <c r="H7" s="525">
        <v>2.0000000000000002E-5</v>
      </c>
      <c r="I7" s="525">
        <v>0</v>
      </c>
      <c r="J7" s="525">
        <v>0</v>
      </c>
      <c r="K7" s="525">
        <v>3764</v>
      </c>
      <c r="L7" s="525">
        <v>185.4</v>
      </c>
      <c r="M7" s="525">
        <v>0</v>
      </c>
      <c r="N7" s="525">
        <v>0</v>
      </c>
    </row>
    <row r="8" spans="1:17" s="910" customFormat="1">
      <c r="A8" s="882">
        <v>44319</v>
      </c>
      <c r="B8" s="883">
        <v>21</v>
      </c>
      <c r="C8" s="883">
        <v>3749</v>
      </c>
      <c r="D8" s="883">
        <v>184.73</v>
      </c>
      <c r="E8" s="883">
        <v>220</v>
      </c>
      <c r="F8" s="883">
        <v>10.59</v>
      </c>
      <c r="G8" s="525">
        <v>2.0000000000000002E-5</v>
      </c>
      <c r="H8" s="525">
        <v>2.0000000000000002E-5</v>
      </c>
      <c r="I8" s="883">
        <v>0</v>
      </c>
      <c r="J8" s="883">
        <v>0</v>
      </c>
      <c r="K8" s="883">
        <v>3969</v>
      </c>
      <c r="L8" s="883">
        <v>195.32</v>
      </c>
      <c r="M8" s="883">
        <v>23</v>
      </c>
      <c r="N8" s="883">
        <v>1.24</v>
      </c>
    </row>
    <row r="9" spans="1:17" s="910" customFormat="1">
      <c r="A9" s="874">
        <v>44349</v>
      </c>
      <c r="B9" s="525">
        <v>22</v>
      </c>
      <c r="C9" s="525">
        <v>4495</v>
      </c>
      <c r="D9" s="525">
        <v>227.91</v>
      </c>
      <c r="E9" s="525">
        <v>230</v>
      </c>
      <c r="F9" s="525">
        <v>11</v>
      </c>
      <c r="G9" s="525">
        <v>2.0000000000000002E-5</v>
      </c>
      <c r="H9" s="525">
        <v>2.0000000000000002E-5</v>
      </c>
      <c r="I9" s="525">
        <v>0</v>
      </c>
      <c r="J9" s="525">
        <v>0</v>
      </c>
      <c r="K9" s="525">
        <v>4725</v>
      </c>
      <c r="L9" s="525">
        <v>238.91</v>
      </c>
      <c r="M9" s="525">
        <v>35</v>
      </c>
      <c r="N9" s="525">
        <v>1.44</v>
      </c>
    </row>
    <row r="10" spans="1:17" s="910" customFormat="1">
      <c r="A10" s="874">
        <v>44408</v>
      </c>
      <c r="B10" s="525">
        <v>22</v>
      </c>
      <c r="C10" s="525">
        <v>4421</v>
      </c>
      <c r="D10" s="525">
        <v>238.75</v>
      </c>
      <c r="E10" s="525">
        <v>220</v>
      </c>
      <c r="F10" s="525">
        <v>10.506570999999999</v>
      </c>
      <c r="G10" s="525">
        <v>371</v>
      </c>
      <c r="H10" s="525">
        <v>16.675429999999999</v>
      </c>
      <c r="I10" s="525">
        <v>0</v>
      </c>
      <c r="J10" s="525">
        <v>0</v>
      </c>
      <c r="K10" s="525">
        <v>5012</v>
      </c>
      <c r="L10" s="525">
        <v>265.93200100000001</v>
      </c>
      <c r="M10" s="525">
        <v>61</v>
      </c>
      <c r="N10" s="525">
        <v>3.2</v>
      </c>
    </row>
    <row r="11" spans="1:17" s="910" customFormat="1">
      <c r="A11" s="874">
        <v>44439</v>
      </c>
      <c r="B11" s="525">
        <v>22</v>
      </c>
      <c r="C11" s="525">
        <v>3846</v>
      </c>
      <c r="D11" s="525">
        <v>245.83</v>
      </c>
      <c r="E11" s="525">
        <v>230</v>
      </c>
      <c r="F11" s="525">
        <v>10.83</v>
      </c>
      <c r="G11" s="525">
        <v>1194</v>
      </c>
      <c r="H11" s="525">
        <v>53.55</v>
      </c>
      <c r="I11" s="525">
        <v>0</v>
      </c>
      <c r="J11" s="525">
        <v>0</v>
      </c>
      <c r="K11" s="525">
        <v>5270</v>
      </c>
      <c r="L11" s="525">
        <v>310.21000000000004</v>
      </c>
      <c r="M11" s="525">
        <v>103</v>
      </c>
      <c r="N11" s="525">
        <v>6.08</v>
      </c>
    </row>
    <row r="12" spans="1:17" s="910" customFormat="1">
      <c r="A12" s="874">
        <v>44469</v>
      </c>
      <c r="B12" s="525">
        <v>22</v>
      </c>
      <c r="C12" s="525">
        <v>3952</v>
      </c>
      <c r="D12" s="525">
        <v>246.65</v>
      </c>
      <c r="E12" s="525">
        <v>230</v>
      </c>
      <c r="F12" s="525">
        <v>10.721874</v>
      </c>
      <c r="G12" s="525">
        <v>1331</v>
      </c>
      <c r="H12" s="525">
        <v>58.48</v>
      </c>
      <c r="I12" s="525">
        <v>0</v>
      </c>
      <c r="J12" s="525">
        <v>0</v>
      </c>
      <c r="K12" s="525">
        <v>5513</v>
      </c>
      <c r="L12" s="525">
        <v>315.85187400000001</v>
      </c>
      <c r="M12" s="525">
        <v>86</v>
      </c>
      <c r="N12" s="525">
        <v>5.31</v>
      </c>
    </row>
    <row r="13" spans="1:17" s="910" customFormat="1">
      <c r="A13" s="874">
        <v>44500</v>
      </c>
      <c r="B13" s="525">
        <v>21</v>
      </c>
      <c r="C13" s="525">
        <v>5208</v>
      </c>
      <c r="D13" s="525">
        <v>305.59800000000001</v>
      </c>
      <c r="E13" s="525">
        <v>230</v>
      </c>
      <c r="F13" s="525">
        <v>10.885691</v>
      </c>
      <c r="G13" s="525">
        <v>1625</v>
      </c>
      <c r="H13" s="525">
        <v>79.86936</v>
      </c>
      <c r="I13" s="525">
        <v>0</v>
      </c>
      <c r="J13" s="525">
        <v>0</v>
      </c>
      <c r="K13" s="525">
        <v>7063</v>
      </c>
      <c r="L13" s="525">
        <v>396.35305099999999</v>
      </c>
      <c r="M13" s="525">
        <v>36</v>
      </c>
      <c r="N13" s="525">
        <v>2.41</v>
      </c>
    </row>
    <row r="14" spans="1:17" s="910" customFormat="1">
      <c r="A14" s="874">
        <v>44530</v>
      </c>
      <c r="B14" s="525">
        <v>22</v>
      </c>
      <c r="C14" s="525">
        <v>6262</v>
      </c>
      <c r="D14" s="525">
        <v>381.72</v>
      </c>
      <c r="E14" s="525">
        <v>180</v>
      </c>
      <c r="F14" s="525">
        <v>8.6986939999999997</v>
      </c>
      <c r="G14" s="525">
        <v>2413</v>
      </c>
      <c r="H14" s="525">
        <v>108.48318</v>
      </c>
      <c r="I14" s="525">
        <v>0</v>
      </c>
      <c r="J14" s="525">
        <v>0</v>
      </c>
      <c r="K14" s="525">
        <v>8855</v>
      </c>
      <c r="L14" s="525">
        <v>498.90187400000002</v>
      </c>
      <c r="M14" s="525">
        <v>99</v>
      </c>
      <c r="N14" s="525">
        <v>6.15</v>
      </c>
    </row>
    <row r="15" spans="1:17" s="910" customFormat="1">
      <c r="A15" s="874">
        <v>44561</v>
      </c>
      <c r="B15" s="525">
        <v>23</v>
      </c>
      <c r="C15" s="525">
        <v>7012</v>
      </c>
      <c r="D15" s="525">
        <v>418.43</v>
      </c>
      <c r="E15" s="525">
        <v>80</v>
      </c>
      <c r="F15" s="525">
        <v>3.8347440000000002</v>
      </c>
      <c r="G15" s="525">
        <v>1994</v>
      </c>
      <c r="H15" s="525">
        <v>87.554419999999993</v>
      </c>
      <c r="I15" s="525">
        <v>0</v>
      </c>
      <c r="J15" s="525">
        <v>0</v>
      </c>
      <c r="K15" s="525">
        <v>9086</v>
      </c>
      <c r="L15" s="525">
        <v>509.819164</v>
      </c>
      <c r="M15" s="525">
        <v>54</v>
      </c>
      <c r="N15" s="525">
        <v>3.76</v>
      </c>
    </row>
    <row r="16" spans="1:17" s="910" customFormat="1">
      <c r="A16" s="874">
        <v>44592</v>
      </c>
      <c r="B16" s="525">
        <v>20</v>
      </c>
      <c r="C16" s="525">
        <v>6020</v>
      </c>
      <c r="D16" s="525">
        <v>353.58</v>
      </c>
      <c r="E16" s="525">
        <v>200</v>
      </c>
      <c r="F16" s="525">
        <v>9.585839</v>
      </c>
      <c r="G16" s="525">
        <v>1033</v>
      </c>
      <c r="H16" s="525">
        <v>48.435589999999998</v>
      </c>
      <c r="I16" s="525">
        <v>0</v>
      </c>
      <c r="J16" s="525">
        <v>0</v>
      </c>
      <c r="K16" s="525">
        <v>7253</v>
      </c>
      <c r="L16" s="525">
        <v>411.601429</v>
      </c>
      <c r="M16" s="525">
        <v>41</v>
      </c>
      <c r="N16" s="525">
        <v>3.35</v>
      </c>
    </row>
    <row r="17" spans="1:25" s="910" customFormat="1">
      <c r="A17" s="927">
        <v>44620</v>
      </c>
      <c r="B17" s="525">
        <v>20</v>
      </c>
      <c r="C17" s="525">
        <v>3816</v>
      </c>
      <c r="D17" s="525">
        <v>240.05</v>
      </c>
      <c r="E17" s="525">
        <v>200</v>
      </c>
      <c r="F17" s="525">
        <v>9.8634129999999995</v>
      </c>
      <c r="G17" s="525">
        <v>817</v>
      </c>
      <c r="H17" s="525">
        <v>41.32</v>
      </c>
      <c r="I17" s="525">
        <v>0</v>
      </c>
      <c r="J17" s="525">
        <v>0</v>
      </c>
      <c r="K17" s="525">
        <v>4833</v>
      </c>
      <c r="L17" s="525">
        <v>291.23341300000004</v>
      </c>
      <c r="M17" s="525">
        <v>52</v>
      </c>
      <c r="N17" s="525">
        <v>4</v>
      </c>
    </row>
    <row r="18" spans="1:25" s="910" customFormat="1">
      <c r="A18" s="874">
        <v>44651</v>
      </c>
      <c r="B18" s="525">
        <v>23</v>
      </c>
      <c r="C18" s="525">
        <v>4918</v>
      </c>
      <c r="D18" s="525">
        <v>349.06446999999997</v>
      </c>
      <c r="E18" s="525">
        <v>220</v>
      </c>
      <c r="F18" s="525">
        <v>11.41231</v>
      </c>
      <c r="G18" s="525">
        <v>992</v>
      </c>
      <c r="H18" s="525">
        <v>59.042250000000003</v>
      </c>
      <c r="I18" s="525">
        <v>0</v>
      </c>
      <c r="J18" s="525">
        <v>0</v>
      </c>
      <c r="K18" s="525">
        <v>6130</v>
      </c>
      <c r="L18" s="525">
        <v>419.51902999999999</v>
      </c>
      <c r="M18" s="525">
        <v>48</v>
      </c>
      <c r="N18" s="525">
        <v>4.0418500000000002</v>
      </c>
    </row>
    <row r="19" spans="1:25" s="910" customFormat="1">
      <c r="A19" s="541"/>
      <c r="B19" s="541"/>
      <c r="C19" s="541"/>
      <c r="D19" s="541"/>
      <c r="E19" s="541"/>
      <c r="F19" s="541"/>
      <c r="G19" s="541"/>
      <c r="H19" s="541"/>
      <c r="I19" s="541"/>
      <c r="J19" s="541"/>
      <c r="K19" s="541"/>
      <c r="L19" s="541"/>
      <c r="M19" s="541"/>
      <c r="N19" s="541"/>
    </row>
    <row r="20" spans="1:25" ht="25.35" customHeight="1">
      <c r="A20" s="1275" t="s">
        <v>423</v>
      </c>
      <c r="B20" s="1275"/>
      <c r="C20" s="1275"/>
      <c r="D20" s="1275"/>
      <c r="E20" s="1275"/>
      <c r="F20" s="1275"/>
      <c r="G20" s="1275"/>
      <c r="H20" s="1275"/>
      <c r="I20" s="1275"/>
      <c r="J20" s="1275"/>
      <c r="K20" s="928"/>
      <c r="L20" s="928"/>
      <c r="M20" s="929"/>
      <c r="N20" s="928"/>
      <c r="O20" s="929"/>
      <c r="Y20" s="888"/>
    </row>
    <row r="21" spans="1:25" ht="39.75" customHeight="1">
      <c r="A21" s="1276" t="s">
        <v>642</v>
      </c>
      <c r="B21" s="1276" t="s">
        <v>439</v>
      </c>
      <c r="C21" s="1263" t="s">
        <v>429</v>
      </c>
      <c r="D21" s="1263"/>
      <c r="E21" s="1263"/>
      <c r="F21" s="1263"/>
      <c r="G21" s="1263" t="s">
        <v>87</v>
      </c>
      <c r="H21" s="1260"/>
      <c r="I21" s="1263" t="s">
        <v>442</v>
      </c>
      <c r="J21" s="1263"/>
      <c r="K21" s="928"/>
      <c r="L21" s="928" t="s">
        <v>637</v>
      </c>
      <c r="M21" s="928"/>
      <c r="N21" s="928"/>
      <c r="O21" s="929"/>
      <c r="Y21" s="885"/>
    </row>
    <row r="22" spans="1:25" ht="37.5" customHeight="1">
      <c r="A22" s="1276"/>
      <c r="B22" s="1276"/>
      <c r="C22" s="1279" t="s">
        <v>644</v>
      </c>
      <c r="D22" s="1279"/>
      <c r="E22" s="1279" t="s">
        <v>645</v>
      </c>
      <c r="F22" s="1279"/>
      <c r="G22" s="1251" t="s">
        <v>440</v>
      </c>
      <c r="H22" s="1280" t="s">
        <v>1018</v>
      </c>
      <c r="I22" s="1249" t="s">
        <v>441</v>
      </c>
      <c r="J22" s="1276" t="s">
        <v>646</v>
      </c>
      <c r="K22" s="928" t="s">
        <v>637</v>
      </c>
      <c r="L22" s="928"/>
      <c r="M22" s="928"/>
      <c r="N22" s="928"/>
      <c r="O22" s="928"/>
      <c r="Y22" s="879" t="s">
        <v>637</v>
      </c>
    </row>
    <row r="23" spans="1:25" ht="38.25">
      <c r="A23" s="1276"/>
      <c r="B23" s="1276"/>
      <c r="C23" s="824" t="s">
        <v>440</v>
      </c>
      <c r="D23" s="832" t="s">
        <v>1017</v>
      </c>
      <c r="E23" s="824" t="s">
        <v>440</v>
      </c>
      <c r="F23" s="832" t="s">
        <v>1017</v>
      </c>
      <c r="G23" s="1252"/>
      <c r="H23" s="1281"/>
      <c r="I23" s="1250"/>
      <c r="J23" s="1276"/>
      <c r="K23" s="928"/>
      <c r="L23" s="928"/>
      <c r="M23" s="928"/>
      <c r="N23" s="928"/>
      <c r="O23" s="928"/>
    </row>
    <row r="24" spans="1:25">
      <c r="A24" s="930" t="s">
        <v>92</v>
      </c>
      <c r="B24" s="931">
        <v>216</v>
      </c>
      <c r="C24" s="931">
        <v>6617186</v>
      </c>
      <c r="D24" s="931">
        <v>362427.98</v>
      </c>
      <c r="E24" s="931">
        <v>4591356</v>
      </c>
      <c r="F24" s="931">
        <v>242636.24</v>
      </c>
      <c r="G24" s="931">
        <v>11208542</v>
      </c>
      <c r="H24" s="931">
        <v>605064.22</v>
      </c>
      <c r="I24" s="931">
        <v>27</v>
      </c>
      <c r="J24" s="931">
        <v>1.25</v>
      </c>
      <c r="K24" s="932"/>
      <c r="L24" s="929"/>
      <c r="M24" s="928"/>
      <c r="N24" s="928"/>
      <c r="O24" s="928"/>
    </row>
    <row r="25" spans="1:25" s="919" customFormat="1" ht="15">
      <c r="A25" s="933" t="s">
        <v>93</v>
      </c>
      <c r="B25" s="540">
        <v>259</v>
      </c>
      <c r="C25" s="540">
        <v>7255649</v>
      </c>
      <c r="D25" s="540">
        <v>359750.84</v>
      </c>
      <c r="E25" s="540">
        <v>8841104</v>
      </c>
      <c r="F25" s="540">
        <v>405284.77000000008</v>
      </c>
      <c r="G25" s="540">
        <v>16096753</v>
      </c>
      <c r="H25" s="540">
        <v>765035.61</v>
      </c>
      <c r="I25" s="540">
        <v>15</v>
      </c>
      <c r="J25" s="540">
        <v>0.77174074999999998</v>
      </c>
      <c r="K25" s="934"/>
      <c r="L25" s="934"/>
      <c r="M25" s="934"/>
      <c r="N25" s="934"/>
      <c r="O25" s="934"/>
      <c r="P25" s="934"/>
      <c r="Q25" s="934"/>
    </row>
    <row r="26" spans="1:25" s="910" customFormat="1">
      <c r="A26" s="927">
        <v>44287</v>
      </c>
      <c r="B26" s="539">
        <v>21</v>
      </c>
      <c r="C26" s="935">
        <v>562642</v>
      </c>
      <c r="D26" s="935">
        <v>28555.37</v>
      </c>
      <c r="E26" s="935">
        <v>782691</v>
      </c>
      <c r="F26" s="935">
        <v>37534.050000000003</v>
      </c>
      <c r="G26" s="935">
        <v>1345333</v>
      </c>
      <c r="H26" s="936">
        <v>66089.42</v>
      </c>
      <c r="I26" s="937">
        <v>9</v>
      </c>
      <c r="J26" s="937">
        <v>0.42588025000000002</v>
      </c>
      <c r="M26" s="934"/>
      <c r="N26" s="934"/>
      <c r="O26" s="934"/>
      <c r="P26" s="934"/>
      <c r="Q26" s="934"/>
    </row>
    <row r="27" spans="1:25" s="910" customFormat="1">
      <c r="A27" s="927">
        <v>44317</v>
      </c>
      <c r="B27" s="539">
        <v>21</v>
      </c>
      <c r="C27" s="935">
        <v>625240</v>
      </c>
      <c r="D27" s="935">
        <v>31149.18</v>
      </c>
      <c r="E27" s="935">
        <v>800831</v>
      </c>
      <c r="F27" s="935">
        <v>36822.53</v>
      </c>
      <c r="G27" s="935">
        <v>1426071</v>
      </c>
      <c r="H27" s="936">
        <v>67971.709999999992</v>
      </c>
      <c r="I27" s="937">
        <v>14</v>
      </c>
      <c r="J27" s="937">
        <v>0.69266075000000005</v>
      </c>
      <c r="M27" s="934"/>
      <c r="N27" s="934"/>
      <c r="O27" s="934"/>
      <c r="P27" s="934"/>
      <c r="Q27" s="934"/>
    </row>
    <row r="28" spans="1:25" s="910" customFormat="1">
      <c r="A28" s="927">
        <v>44349</v>
      </c>
      <c r="B28" s="539">
        <v>22</v>
      </c>
      <c r="C28" s="935">
        <v>974515</v>
      </c>
      <c r="D28" s="935">
        <v>48658.22</v>
      </c>
      <c r="E28" s="935">
        <v>494938</v>
      </c>
      <c r="F28" s="935">
        <v>22975.1</v>
      </c>
      <c r="G28" s="935">
        <v>1469453</v>
      </c>
      <c r="H28" s="936">
        <v>71633.320000000007</v>
      </c>
      <c r="I28" s="937">
        <v>14</v>
      </c>
      <c r="J28" s="937">
        <v>0.66194224999999995</v>
      </c>
      <c r="M28" s="934"/>
      <c r="N28" s="934"/>
      <c r="O28" s="934"/>
      <c r="P28" s="934"/>
      <c r="Q28" s="934"/>
    </row>
    <row r="29" spans="1:25" s="910" customFormat="1">
      <c r="A29" s="927">
        <v>44408</v>
      </c>
      <c r="B29" s="539">
        <v>22</v>
      </c>
      <c r="C29" s="935">
        <v>474563</v>
      </c>
      <c r="D29" s="935">
        <v>23392.91</v>
      </c>
      <c r="E29" s="935">
        <v>994147</v>
      </c>
      <c r="F29" s="935">
        <v>45647.360000000001</v>
      </c>
      <c r="G29" s="935">
        <v>1468710</v>
      </c>
      <c r="H29" s="936">
        <v>69040.27</v>
      </c>
      <c r="I29" s="937">
        <v>10</v>
      </c>
      <c r="J29" s="937">
        <v>0.48386325000000002</v>
      </c>
      <c r="M29" s="934"/>
      <c r="N29" s="934"/>
      <c r="O29" s="934"/>
      <c r="P29" s="934"/>
      <c r="Q29" s="934"/>
    </row>
    <row r="30" spans="1:25" s="910" customFormat="1">
      <c r="A30" s="927">
        <v>44439</v>
      </c>
      <c r="B30" s="539">
        <v>22</v>
      </c>
      <c r="C30" s="935">
        <v>789571</v>
      </c>
      <c r="D30" s="935">
        <v>38754.35</v>
      </c>
      <c r="E30" s="935">
        <v>657669</v>
      </c>
      <c r="F30" s="935">
        <v>29857.34</v>
      </c>
      <c r="G30" s="935">
        <v>1447240</v>
      </c>
      <c r="H30" s="936">
        <v>68611.69</v>
      </c>
      <c r="I30" s="937">
        <v>67</v>
      </c>
      <c r="J30" s="937">
        <v>3.2</v>
      </c>
      <c r="M30" s="934"/>
      <c r="N30" s="934"/>
      <c r="O30" s="934"/>
      <c r="P30" s="934"/>
      <c r="Q30" s="934"/>
    </row>
    <row r="31" spans="1:25" s="910" customFormat="1">
      <c r="A31" s="927">
        <v>44469</v>
      </c>
      <c r="B31" s="539">
        <v>22</v>
      </c>
      <c r="C31" s="935">
        <v>1178320</v>
      </c>
      <c r="D31" s="935">
        <v>57415.51</v>
      </c>
      <c r="E31" s="935">
        <v>370282</v>
      </c>
      <c r="F31" s="935">
        <v>16692.560000000001</v>
      </c>
      <c r="G31" s="935">
        <v>1548602</v>
      </c>
      <c r="H31" s="936">
        <v>74108.070000000007</v>
      </c>
      <c r="I31" s="937">
        <v>32</v>
      </c>
      <c r="J31" s="937">
        <v>1.46</v>
      </c>
      <c r="M31" s="934"/>
      <c r="N31" s="934"/>
      <c r="O31" s="934"/>
      <c r="P31" s="934"/>
      <c r="Q31" s="934"/>
    </row>
    <row r="32" spans="1:25" s="910" customFormat="1">
      <c r="A32" s="927">
        <v>44500</v>
      </c>
      <c r="B32" s="539">
        <v>21</v>
      </c>
      <c r="C32" s="935">
        <v>1017776</v>
      </c>
      <c r="D32" s="935">
        <v>49984.4</v>
      </c>
      <c r="E32" s="935">
        <v>967068</v>
      </c>
      <c r="F32" s="935">
        <v>43867.54</v>
      </c>
      <c r="G32" s="935">
        <v>1984844</v>
      </c>
      <c r="H32" s="936">
        <v>93851.94</v>
      </c>
      <c r="I32" s="937">
        <v>26</v>
      </c>
      <c r="J32" s="937">
        <v>1.2548125000000001</v>
      </c>
      <c r="M32" s="934"/>
      <c r="N32" s="934"/>
      <c r="O32" s="934"/>
      <c r="P32" s="934"/>
      <c r="Q32" s="934"/>
    </row>
    <row r="33" spans="1:17" s="910" customFormat="1">
      <c r="A33" s="927">
        <v>44530</v>
      </c>
      <c r="B33" s="539">
        <v>22</v>
      </c>
      <c r="C33" s="935">
        <v>291967</v>
      </c>
      <c r="D33" s="935">
        <v>14561.9</v>
      </c>
      <c r="E33" s="935">
        <v>1979485</v>
      </c>
      <c r="F33" s="935">
        <v>90071.96</v>
      </c>
      <c r="G33" s="935">
        <v>2271452</v>
      </c>
      <c r="H33" s="936">
        <v>104633.86</v>
      </c>
      <c r="I33" s="937">
        <v>36</v>
      </c>
      <c r="J33" s="937">
        <v>1.7528999999999999</v>
      </c>
      <c r="M33" s="934"/>
      <c r="N33" s="934"/>
      <c r="O33" s="934"/>
      <c r="P33" s="934"/>
      <c r="Q33" s="934"/>
    </row>
    <row r="34" spans="1:17" s="910" customFormat="1">
      <c r="A34" s="927">
        <v>44561</v>
      </c>
      <c r="B34" s="539">
        <v>23</v>
      </c>
      <c r="C34" s="935">
        <v>1086717</v>
      </c>
      <c r="D34" s="935">
        <v>54743.26</v>
      </c>
      <c r="E34" s="935">
        <v>1530851</v>
      </c>
      <c r="F34" s="935">
        <v>69425.09</v>
      </c>
      <c r="G34" s="935">
        <v>2617568</v>
      </c>
      <c r="H34" s="936">
        <v>124168.35</v>
      </c>
      <c r="I34" s="937">
        <v>48</v>
      </c>
      <c r="J34" s="937">
        <v>2.3333512500000002</v>
      </c>
      <c r="M34" s="934"/>
      <c r="N34" s="934"/>
      <c r="O34" s="934"/>
      <c r="P34" s="934"/>
      <c r="Q34" s="934"/>
    </row>
    <row r="35" spans="1:17" s="910" customFormat="1">
      <c r="A35" s="927">
        <v>44592</v>
      </c>
      <c r="B35" s="539">
        <v>20</v>
      </c>
      <c r="C35" s="935">
        <v>235862</v>
      </c>
      <c r="D35" s="935">
        <v>11600.72</v>
      </c>
      <c r="E35" s="935">
        <v>193823</v>
      </c>
      <c r="F35" s="935">
        <v>9043.4</v>
      </c>
      <c r="G35" s="935">
        <v>429685</v>
      </c>
      <c r="H35" s="936">
        <v>20644.12</v>
      </c>
      <c r="I35" s="937">
        <v>21</v>
      </c>
      <c r="J35" s="937">
        <v>1.016</v>
      </c>
      <c r="M35" s="934"/>
      <c r="N35" s="934"/>
      <c r="O35" s="934"/>
      <c r="P35" s="934"/>
      <c r="Q35" s="934"/>
    </row>
    <row r="36" spans="1:17" s="910" customFormat="1">
      <c r="A36" s="927">
        <v>44620</v>
      </c>
      <c r="B36" s="539">
        <v>20</v>
      </c>
      <c r="C36" s="935">
        <v>15872</v>
      </c>
      <c r="D36" s="935">
        <v>798.28</v>
      </c>
      <c r="E36" s="935">
        <v>24319</v>
      </c>
      <c r="F36" s="935">
        <v>1175.3399999999999</v>
      </c>
      <c r="G36" s="935">
        <v>40191</v>
      </c>
      <c r="H36" s="936">
        <v>1973.62</v>
      </c>
      <c r="I36" s="937">
        <v>33</v>
      </c>
      <c r="J36" s="937">
        <v>2</v>
      </c>
      <c r="M36" s="934"/>
      <c r="N36" s="934"/>
      <c r="O36" s="934"/>
      <c r="P36" s="934"/>
      <c r="Q36" s="934"/>
    </row>
    <row r="37" spans="1:17" s="910" customFormat="1">
      <c r="A37" s="927">
        <v>44651</v>
      </c>
      <c r="B37" s="539">
        <v>23</v>
      </c>
      <c r="C37" s="539">
        <v>2604</v>
      </c>
      <c r="D37" s="539">
        <v>136.74</v>
      </c>
      <c r="E37" s="935">
        <v>45000</v>
      </c>
      <c r="F37" s="935">
        <v>2172.5</v>
      </c>
      <c r="G37" s="935">
        <v>47604</v>
      </c>
      <c r="H37" s="935">
        <v>2309.2399999999998</v>
      </c>
      <c r="I37" s="937">
        <v>15</v>
      </c>
      <c r="J37" s="937">
        <v>0.77174074999999998</v>
      </c>
      <c r="M37" s="934"/>
      <c r="N37" s="934"/>
      <c r="O37" s="934"/>
      <c r="P37" s="934"/>
      <c r="Q37" s="934"/>
    </row>
    <row r="38" spans="1:17">
      <c r="H38" s="888"/>
      <c r="I38" s="888"/>
      <c r="J38" s="888"/>
      <c r="K38" s="938"/>
      <c r="L38" s="888"/>
      <c r="M38" s="888"/>
      <c r="N38" s="888"/>
      <c r="O38" s="888"/>
      <c r="P38" s="538"/>
      <c r="Q38" s="537"/>
    </row>
    <row r="39" spans="1:17">
      <c r="A39" s="939" t="s">
        <v>1273</v>
      </c>
      <c r="B39" s="528"/>
      <c r="C39" s="528"/>
      <c r="D39" s="528"/>
      <c r="E39" s="528"/>
      <c r="F39" s="528"/>
      <c r="G39" s="528"/>
      <c r="H39" s="929"/>
      <c r="I39" s="888"/>
      <c r="J39" s="885"/>
      <c r="K39" s="940"/>
      <c r="L39" s="885"/>
      <c r="M39" s="888"/>
      <c r="N39" s="879"/>
      <c r="O39" s="879"/>
      <c r="P39" s="879"/>
      <c r="Q39" s="879"/>
    </row>
    <row r="40" spans="1:17">
      <c r="A40" s="879" t="s">
        <v>1023</v>
      </c>
      <c r="B40" s="528"/>
      <c r="C40" s="528"/>
      <c r="D40" s="528"/>
      <c r="E40" s="528"/>
      <c r="F40" s="528"/>
      <c r="G40" s="528"/>
      <c r="I40" s="888"/>
      <c r="J40" s="879"/>
      <c r="K40" s="879"/>
      <c r="L40" s="879"/>
      <c r="M40" s="879"/>
      <c r="N40" s="879"/>
      <c r="O40" s="879"/>
      <c r="P40" s="879"/>
      <c r="Q40" s="879"/>
    </row>
    <row r="41" spans="1:17">
      <c r="A41" s="1278" t="s">
        <v>1022</v>
      </c>
      <c r="B41" s="1278"/>
      <c r="C41" s="1278"/>
      <c r="D41" s="1278"/>
      <c r="E41" s="1278"/>
      <c r="F41" s="1278"/>
      <c r="G41" s="1278"/>
      <c r="H41" s="1278"/>
      <c r="I41" s="1278"/>
    </row>
    <row r="42" spans="1:17">
      <c r="A42" s="926" t="s">
        <v>320</v>
      </c>
      <c r="B42" s="879"/>
      <c r="C42" s="879"/>
      <c r="D42" s="879"/>
      <c r="E42" s="879"/>
      <c r="F42" s="879"/>
      <c r="G42" s="885"/>
      <c r="H42" s="888" t="s">
        <v>637</v>
      </c>
      <c r="I42" s="941"/>
      <c r="O42" s="942"/>
    </row>
    <row r="48" spans="1:17" ht="27.75" customHeight="1"/>
    <row r="50" spans="1:702" s="870" customFormat="1" ht="27.75" customHeight="1">
      <c r="A50" s="914"/>
      <c r="B50" s="914"/>
      <c r="C50" s="914"/>
      <c r="D50" s="914"/>
      <c r="E50" s="914"/>
      <c r="F50" s="914"/>
      <c r="G50" s="914"/>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4"/>
      <c r="AY50" s="914"/>
      <c r="AZ50" s="914"/>
      <c r="BA50" s="914"/>
      <c r="BB50" s="914"/>
      <c r="BC50" s="914"/>
      <c r="BD50" s="914"/>
      <c r="BE50" s="914"/>
      <c r="BF50" s="914"/>
      <c r="BG50" s="914"/>
      <c r="BH50" s="914"/>
      <c r="BI50" s="914"/>
      <c r="BJ50" s="914"/>
      <c r="BK50" s="914"/>
      <c r="BL50" s="914"/>
      <c r="BM50" s="914"/>
      <c r="BN50" s="914"/>
      <c r="BO50" s="914"/>
      <c r="BP50" s="914"/>
      <c r="BQ50" s="914"/>
      <c r="BR50" s="914"/>
      <c r="BS50" s="914"/>
      <c r="BT50" s="914"/>
      <c r="BU50" s="914"/>
      <c r="BV50" s="914"/>
      <c r="BW50" s="914"/>
      <c r="BX50" s="914"/>
      <c r="BY50" s="914"/>
      <c r="BZ50" s="914"/>
      <c r="CA50" s="914"/>
      <c r="CB50" s="914"/>
      <c r="CC50" s="914"/>
      <c r="CD50" s="914"/>
      <c r="CE50" s="914"/>
      <c r="CF50" s="914"/>
      <c r="CG50" s="914"/>
      <c r="CH50" s="914"/>
      <c r="CI50" s="914"/>
      <c r="CJ50" s="914"/>
      <c r="CK50" s="914"/>
      <c r="CL50" s="914"/>
      <c r="CM50" s="914"/>
      <c r="CN50" s="914"/>
      <c r="CO50" s="914"/>
      <c r="CP50" s="914"/>
      <c r="CQ50" s="914"/>
      <c r="CR50" s="914"/>
      <c r="CS50" s="914"/>
      <c r="CT50" s="914"/>
      <c r="CU50" s="914"/>
      <c r="CV50" s="914"/>
      <c r="CW50" s="914"/>
      <c r="CX50" s="914"/>
      <c r="CY50" s="914"/>
      <c r="CZ50" s="914"/>
      <c r="DA50" s="914"/>
      <c r="DB50" s="914"/>
      <c r="DC50" s="914"/>
      <c r="DD50" s="914"/>
      <c r="DE50" s="914"/>
      <c r="DF50" s="914"/>
      <c r="DG50" s="914"/>
      <c r="DH50" s="914"/>
      <c r="DI50" s="914"/>
      <c r="DJ50" s="914"/>
      <c r="DK50" s="914"/>
      <c r="DL50" s="914"/>
      <c r="DM50" s="914"/>
      <c r="DN50" s="914"/>
      <c r="DO50" s="914"/>
      <c r="DP50" s="914"/>
      <c r="DQ50" s="914"/>
      <c r="DR50" s="914"/>
      <c r="DS50" s="914"/>
      <c r="DT50" s="914"/>
      <c r="DU50" s="914"/>
      <c r="DV50" s="914"/>
      <c r="DW50" s="914"/>
      <c r="DX50" s="914"/>
      <c r="DY50" s="914"/>
      <c r="DZ50" s="914"/>
      <c r="EA50" s="914"/>
      <c r="EB50" s="914"/>
      <c r="EC50" s="914"/>
      <c r="ED50" s="914"/>
      <c r="EE50" s="914"/>
      <c r="EF50" s="914"/>
      <c r="EG50" s="914"/>
      <c r="EH50" s="914"/>
      <c r="EI50" s="914"/>
      <c r="EJ50" s="914"/>
      <c r="EK50" s="914"/>
      <c r="EL50" s="914"/>
      <c r="EM50" s="914"/>
      <c r="EN50" s="914"/>
      <c r="EO50" s="914"/>
      <c r="EP50" s="914"/>
      <c r="EQ50" s="914"/>
      <c r="ER50" s="914"/>
      <c r="ES50" s="914"/>
      <c r="ET50" s="914"/>
      <c r="EU50" s="914"/>
      <c r="EV50" s="914"/>
      <c r="EW50" s="914"/>
      <c r="EX50" s="914"/>
      <c r="EY50" s="914"/>
      <c r="EZ50" s="914"/>
      <c r="FA50" s="914"/>
      <c r="FB50" s="914"/>
      <c r="FC50" s="914"/>
      <c r="FD50" s="914"/>
      <c r="FE50" s="914"/>
      <c r="FF50" s="914"/>
      <c r="FG50" s="914"/>
      <c r="FH50" s="914"/>
      <c r="FI50" s="914"/>
      <c r="FJ50" s="914"/>
      <c r="FK50" s="914"/>
      <c r="FL50" s="914"/>
      <c r="FM50" s="914"/>
      <c r="FN50" s="914"/>
      <c r="FO50" s="914"/>
      <c r="FP50" s="914"/>
      <c r="FQ50" s="914"/>
      <c r="FR50" s="914"/>
      <c r="FS50" s="914"/>
      <c r="FT50" s="914"/>
      <c r="FU50" s="914"/>
      <c r="FV50" s="914"/>
      <c r="FW50" s="914"/>
      <c r="FX50" s="914"/>
      <c r="FY50" s="914"/>
      <c r="FZ50" s="914"/>
      <c r="GA50" s="914"/>
      <c r="GB50" s="914"/>
      <c r="GC50" s="914"/>
      <c r="GD50" s="914"/>
      <c r="GE50" s="914"/>
      <c r="GF50" s="914"/>
      <c r="GG50" s="914"/>
      <c r="GH50" s="914"/>
      <c r="GI50" s="914"/>
      <c r="GJ50" s="914"/>
      <c r="GK50" s="914"/>
      <c r="GL50" s="914"/>
      <c r="GM50" s="914"/>
      <c r="GN50" s="914"/>
      <c r="GO50" s="914"/>
      <c r="GP50" s="914"/>
      <c r="GQ50" s="914"/>
      <c r="GR50" s="914"/>
      <c r="GS50" s="914"/>
      <c r="GT50" s="914"/>
      <c r="GU50" s="914"/>
      <c r="GV50" s="914"/>
      <c r="GW50" s="914"/>
      <c r="GX50" s="914"/>
      <c r="GY50" s="914"/>
      <c r="GZ50" s="914"/>
      <c r="HA50" s="914"/>
      <c r="HB50" s="914"/>
      <c r="HC50" s="914"/>
      <c r="HD50" s="914"/>
      <c r="HE50" s="914"/>
      <c r="HF50" s="914"/>
      <c r="HG50" s="914"/>
      <c r="HH50" s="914"/>
      <c r="HI50" s="914"/>
      <c r="HJ50" s="914"/>
      <c r="HK50" s="914"/>
      <c r="HL50" s="914"/>
      <c r="HM50" s="914"/>
      <c r="HN50" s="914"/>
      <c r="HO50" s="914"/>
      <c r="HP50" s="914"/>
      <c r="HQ50" s="914"/>
      <c r="HR50" s="914"/>
      <c r="HS50" s="914"/>
      <c r="HT50" s="914"/>
      <c r="HU50" s="914"/>
      <c r="HV50" s="914"/>
      <c r="HW50" s="914"/>
      <c r="HX50" s="914"/>
      <c r="HY50" s="914"/>
      <c r="HZ50" s="914"/>
      <c r="IA50" s="914"/>
      <c r="IB50" s="914"/>
      <c r="IC50" s="914"/>
      <c r="ID50" s="914"/>
      <c r="IE50" s="914"/>
      <c r="IF50" s="914"/>
      <c r="IG50" s="914"/>
      <c r="IH50" s="914"/>
      <c r="II50" s="914"/>
      <c r="IJ50" s="914"/>
      <c r="IK50" s="914"/>
      <c r="IL50" s="914"/>
      <c r="IM50" s="914"/>
      <c r="IN50" s="914"/>
      <c r="IO50" s="914"/>
      <c r="IP50" s="914"/>
      <c r="IQ50" s="914"/>
      <c r="IR50" s="914"/>
      <c r="IS50" s="914"/>
      <c r="IT50" s="914"/>
      <c r="IU50" s="914"/>
      <c r="IV50" s="914"/>
      <c r="IW50" s="914"/>
      <c r="IX50" s="914"/>
      <c r="IY50" s="914"/>
      <c r="IZ50" s="914"/>
      <c r="JA50" s="914"/>
      <c r="JB50" s="914"/>
      <c r="JC50" s="914"/>
      <c r="JD50" s="914"/>
      <c r="JE50" s="914"/>
      <c r="JF50" s="914"/>
      <c r="JG50" s="914"/>
      <c r="JH50" s="914"/>
      <c r="JI50" s="914"/>
      <c r="JJ50" s="914"/>
      <c r="JK50" s="914"/>
      <c r="JL50" s="914"/>
      <c r="JM50" s="914"/>
      <c r="JN50" s="914"/>
      <c r="JO50" s="914"/>
      <c r="JP50" s="914"/>
      <c r="JQ50" s="914"/>
      <c r="JR50" s="914"/>
      <c r="JS50" s="914"/>
      <c r="JT50" s="914"/>
      <c r="JU50" s="914"/>
      <c r="JV50" s="914"/>
      <c r="JW50" s="914"/>
      <c r="JX50" s="914"/>
      <c r="JY50" s="914"/>
      <c r="JZ50" s="914"/>
      <c r="KA50" s="914"/>
      <c r="KB50" s="914"/>
      <c r="KC50" s="914"/>
      <c r="KD50" s="914"/>
      <c r="KE50" s="914"/>
      <c r="KF50" s="914"/>
      <c r="KG50" s="914"/>
      <c r="KH50" s="914"/>
      <c r="KI50" s="914"/>
      <c r="KJ50" s="914"/>
      <c r="KK50" s="914"/>
      <c r="KL50" s="914"/>
      <c r="KM50" s="914"/>
      <c r="KN50" s="914"/>
      <c r="KO50" s="914"/>
      <c r="KP50" s="914"/>
      <c r="KQ50" s="914"/>
      <c r="KR50" s="914"/>
      <c r="KS50" s="914"/>
      <c r="KT50" s="914"/>
      <c r="KU50" s="914"/>
      <c r="KV50" s="914"/>
      <c r="KW50" s="914"/>
      <c r="KX50" s="914"/>
      <c r="KY50" s="914"/>
      <c r="KZ50" s="914"/>
      <c r="LA50" s="914"/>
      <c r="LB50" s="914"/>
      <c r="LC50" s="914"/>
      <c r="LD50" s="914"/>
      <c r="LE50" s="914"/>
      <c r="LF50" s="914"/>
      <c r="LG50" s="914"/>
      <c r="LH50" s="914"/>
      <c r="LI50" s="914"/>
      <c r="LJ50" s="914"/>
      <c r="LK50" s="914"/>
      <c r="LL50" s="914"/>
      <c r="LM50" s="914"/>
      <c r="LN50" s="914"/>
      <c r="LO50" s="914"/>
      <c r="LP50" s="914"/>
      <c r="LQ50" s="914"/>
      <c r="LR50" s="914"/>
      <c r="LS50" s="914"/>
      <c r="LT50" s="914"/>
      <c r="LU50" s="914"/>
      <c r="LV50" s="914"/>
      <c r="LW50" s="914"/>
      <c r="LX50" s="914"/>
      <c r="LY50" s="914"/>
      <c r="LZ50" s="914"/>
      <c r="MA50" s="914"/>
      <c r="MB50" s="914"/>
      <c r="MC50" s="914"/>
      <c r="MD50" s="914"/>
      <c r="ME50" s="914"/>
      <c r="MF50" s="914"/>
      <c r="MG50" s="914"/>
      <c r="MH50" s="914"/>
      <c r="MI50" s="914"/>
      <c r="MJ50" s="914"/>
      <c r="MK50" s="914"/>
      <c r="ML50" s="914"/>
      <c r="MM50" s="914"/>
      <c r="MN50" s="914"/>
      <c r="MO50" s="914"/>
      <c r="MP50" s="914"/>
      <c r="MQ50" s="914"/>
      <c r="MR50" s="914"/>
      <c r="MS50" s="914"/>
      <c r="MT50" s="914"/>
      <c r="MU50" s="914"/>
      <c r="MV50" s="914"/>
      <c r="MW50" s="914"/>
      <c r="MX50" s="914"/>
      <c r="MY50" s="914"/>
      <c r="MZ50" s="914"/>
      <c r="NA50" s="914"/>
      <c r="NB50" s="914"/>
      <c r="NC50" s="914"/>
      <c r="ND50" s="914"/>
      <c r="NE50" s="914"/>
      <c r="NF50" s="914"/>
      <c r="NG50" s="914"/>
      <c r="NH50" s="914"/>
      <c r="NI50" s="914"/>
      <c r="NJ50" s="914"/>
      <c r="NK50" s="914"/>
      <c r="NL50" s="914"/>
      <c r="NM50" s="914"/>
      <c r="NN50" s="914"/>
      <c r="NO50" s="914"/>
      <c r="NP50" s="914"/>
      <c r="NQ50" s="914"/>
      <c r="NR50" s="914"/>
      <c r="NS50" s="914"/>
      <c r="NT50" s="914"/>
      <c r="NU50" s="914"/>
      <c r="NV50" s="914"/>
      <c r="NW50" s="914"/>
      <c r="NX50" s="914"/>
      <c r="NY50" s="914"/>
      <c r="NZ50" s="914"/>
      <c r="OA50" s="914"/>
      <c r="OB50" s="914"/>
      <c r="OC50" s="914"/>
      <c r="OD50" s="914"/>
      <c r="OE50" s="914"/>
      <c r="OF50" s="914"/>
      <c r="OG50" s="914"/>
      <c r="OH50" s="914"/>
      <c r="OI50" s="914"/>
      <c r="OJ50" s="914"/>
      <c r="OK50" s="914"/>
      <c r="OL50" s="914"/>
      <c r="OM50" s="914"/>
      <c r="ON50" s="914"/>
      <c r="OO50" s="914"/>
      <c r="OP50" s="914"/>
      <c r="OQ50" s="914"/>
      <c r="OR50" s="914"/>
      <c r="OS50" s="914"/>
      <c r="OT50" s="914"/>
      <c r="OU50" s="914"/>
      <c r="OV50" s="914"/>
      <c r="OW50" s="914"/>
      <c r="OX50" s="914"/>
      <c r="OY50" s="914"/>
      <c r="OZ50" s="914"/>
      <c r="PA50" s="914"/>
      <c r="PB50" s="914"/>
      <c r="PC50" s="914"/>
      <c r="PD50" s="914"/>
      <c r="PE50" s="914"/>
      <c r="PF50" s="914"/>
      <c r="PG50" s="914"/>
      <c r="PH50" s="914"/>
      <c r="PI50" s="914"/>
      <c r="PJ50" s="914"/>
      <c r="PK50" s="914"/>
      <c r="PL50" s="914"/>
      <c r="PM50" s="914"/>
      <c r="PN50" s="914"/>
      <c r="PO50" s="914"/>
      <c r="PP50" s="914"/>
      <c r="PQ50" s="914"/>
      <c r="PR50" s="914"/>
      <c r="PS50" s="914"/>
      <c r="PT50" s="914"/>
      <c r="PU50" s="914"/>
      <c r="PV50" s="914"/>
      <c r="PW50" s="914"/>
      <c r="PX50" s="914"/>
      <c r="PY50" s="914"/>
      <c r="PZ50" s="914"/>
      <c r="QA50" s="914"/>
      <c r="QB50" s="914"/>
      <c r="QC50" s="914"/>
      <c r="QD50" s="914"/>
      <c r="QE50" s="914"/>
      <c r="QF50" s="914"/>
      <c r="QG50" s="914"/>
      <c r="QH50" s="914"/>
      <c r="QI50" s="914"/>
      <c r="QJ50" s="914"/>
      <c r="QK50" s="914"/>
      <c r="QL50" s="914"/>
      <c r="QM50" s="914"/>
      <c r="QN50" s="914"/>
      <c r="QO50" s="914"/>
      <c r="QP50" s="914"/>
      <c r="QQ50" s="914"/>
      <c r="QR50" s="914"/>
      <c r="QS50" s="914"/>
      <c r="QT50" s="914"/>
      <c r="QU50" s="914"/>
      <c r="QV50" s="914"/>
      <c r="QW50" s="914"/>
      <c r="QX50" s="914"/>
      <c r="QY50" s="914"/>
      <c r="QZ50" s="914"/>
      <c r="RA50" s="914"/>
      <c r="RB50" s="914"/>
      <c r="RC50" s="914"/>
      <c r="RD50" s="914"/>
      <c r="RE50" s="914"/>
      <c r="RF50" s="914"/>
      <c r="RG50" s="914"/>
      <c r="RH50" s="914"/>
      <c r="RI50" s="914"/>
      <c r="RJ50" s="914"/>
      <c r="RK50" s="914"/>
      <c r="RL50" s="914"/>
      <c r="RM50" s="914"/>
      <c r="RN50" s="914"/>
      <c r="RO50" s="914"/>
      <c r="RP50" s="914"/>
      <c r="RQ50" s="914"/>
      <c r="RR50" s="914"/>
      <c r="RS50" s="914"/>
      <c r="RT50" s="914"/>
      <c r="RU50" s="914"/>
      <c r="RV50" s="914"/>
      <c r="RW50" s="914"/>
      <c r="RX50" s="914"/>
      <c r="RY50" s="914"/>
      <c r="RZ50" s="914"/>
      <c r="SA50" s="914"/>
      <c r="SB50" s="914"/>
      <c r="SC50" s="914"/>
      <c r="SD50" s="914"/>
      <c r="SE50" s="914"/>
      <c r="SF50" s="914"/>
      <c r="SG50" s="914"/>
      <c r="SH50" s="914"/>
      <c r="SI50" s="914"/>
      <c r="SJ50" s="914"/>
      <c r="SK50" s="914"/>
      <c r="SL50" s="914"/>
      <c r="SM50" s="914"/>
      <c r="SN50" s="914"/>
      <c r="SO50" s="914"/>
      <c r="SP50" s="914"/>
      <c r="SQ50" s="914"/>
      <c r="SR50" s="914"/>
      <c r="SS50" s="914"/>
      <c r="ST50" s="914"/>
      <c r="SU50" s="914"/>
      <c r="SV50" s="914"/>
      <c r="SW50" s="914"/>
      <c r="SX50" s="914"/>
      <c r="SY50" s="914"/>
      <c r="SZ50" s="914"/>
      <c r="TA50" s="914"/>
      <c r="TB50" s="914"/>
      <c r="TC50" s="914"/>
      <c r="TD50" s="914"/>
      <c r="TE50" s="914"/>
      <c r="TF50" s="914"/>
      <c r="TG50" s="914"/>
      <c r="TH50" s="914"/>
      <c r="TI50" s="914"/>
      <c r="TJ50" s="914"/>
      <c r="TK50" s="914"/>
      <c r="TL50" s="914"/>
      <c r="TM50" s="914"/>
      <c r="TN50" s="914"/>
      <c r="TO50" s="914"/>
      <c r="TP50" s="914"/>
      <c r="TQ50" s="914"/>
      <c r="TR50" s="914"/>
      <c r="TS50" s="914"/>
      <c r="TT50" s="914"/>
      <c r="TU50" s="914"/>
      <c r="TV50" s="914"/>
      <c r="TW50" s="914"/>
      <c r="TX50" s="914"/>
      <c r="TY50" s="914"/>
      <c r="TZ50" s="914"/>
      <c r="UA50" s="914"/>
      <c r="UB50" s="914"/>
      <c r="UC50" s="914"/>
      <c r="UD50" s="914"/>
      <c r="UE50" s="914"/>
      <c r="UF50" s="914"/>
      <c r="UG50" s="914"/>
      <c r="UH50" s="914"/>
      <c r="UI50" s="914"/>
      <c r="UJ50" s="914"/>
      <c r="UK50" s="914"/>
      <c r="UL50" s="914"/>
      <c r="UM50" s="914"/>
      <c r="UN50" s="914"/>
      <c r="UO50" s="914"/>
      <c r="UP50" s="914"/>
      <c r="UQ50" s="914"/>
      <c r="UR50" s="914"/>
      <c r="US50" s="914"/>
      <c r="UT50" s="914"/>
      <c r="UU50" s="914"/>
      <c r="UV50" s="914"/>
      <c r="UW50" s="914"/>
      <c r="UX50" s="914"/>
      <c r="UY50" s="914"/>
      <c r="UZ50" s="914"/>
      <c r="VA50" s="914"/>
      <c r="VB50" s="914"/>
      <c r="VC50" s="914"/>
      <c r="VD50" s="914"/>
      <c r="VE50" s="914"/>
      <c r="VF50" s="914"/>
      <c r="VG50" s="914"/>
      <c r="VH50" s="914"/>
      <c r="VI50" s="914"/>
      <c r="VJ50" s="914"/>
      <c r="VK50" s="914"/>
      <c r="VL50" s="914"/>
      <c r="VM50" s="914"/>
      <c r="VN50" s="914"/>
      <c r="VO50" s="914"/>
      <c r="VP50" s="914"/>
      <c r="VQ50" s="914"/>
      <c r="VR50" s="914"/>
      <c r="VS50" s="914"/>
      <c r="VT50" s="914"/>
      <c r="VU50" s="914"/>
      <c r="VV50" s="914"/>
      <c r="VW50" s="914"/>
      <c r="VX50" s="914"/>
      <c r="VY50" s="914"/>
      <c r="VZ50" s="914"/>
      <c r="WA50" s="914"/>
      <c r="WB50" s="914"/>
      <c r="WC50" s="914"/>
      <c r="WD50" s="914"/>
      <c r="WE50" s="914"/>
      <c r="WF50" s="914"/>
      <c r="WG50" s="914"/>
      <c r="WH50" s="914"/>
      <c r="WI50" s="914"/>
      <c r="WJ50" s="914"/>
      <c r="WK50" s="914"/>
      <c r="WL50" s="914"/>
      <c r="WM50" s="914"/>
      <c r="WN50" s="914"/>
      <c r="WO50" s="914"/>
      <c r="WP50" s="914"/>
      <c r="WQ50" s="914"/>
      <c r="WR50" s="914"/>
      <c r="WS50" s="914"/>
      <c r="WT50" s="914"/>
      <c r="WU50" s="914"/>
      <c r="WV50" s="914"/>
      <c r="WW50" s="914"/>
      <c r="WX50" s="914"/>
      <c r="WY50" s="914"/>
      <c r="WZ50" s="914"/>
      <c r="XA50" s="914"/>
      <c r="XB50" s="914"/>
      <c r="XC50" s="914"/>
      <c r="XD50" s="914"/>
      <c r="XE50" s="914"/>
      <c r="XF50" s="914"/>
      <c r="XG50" s="914"/>
      <c r="XH50" s="914"/>
      <c r="XI50" s="914"/>
      <c r="XJ50" s="914"/>
      <c r="XK50" s="914"/>
      <c r="XL50" s="914"/>
      <c r="XM50" s="914"/>
      <c r="XN50" s="914"/>
      <c r="XO50" s="914"/>
      <c r="XP50" s="914"/>
      <c r="XQ50" s="914"/>
      <c r="XR50" s="914"/>
      <c r="XS50" s="914"/>
      <c r="XT50" s="914"/>
      <c r="XU50" s="914"/>
      <c r="XV50" s="914"/>
      <c r="XW50" s="914"/>
      <c r="XX50" s="914"/>
      <c r="XY50" s="914"/>
      <c r="XZ50" s="914"/>
      <c r="YA50" s="914"/>
      <c r="YB50" s="914"/>
      <c r="YC50" s="914"/>
      <c r="YD50" s="914"/>
      <c r="YE50" s="914"/>
      <c r="YF50" s="914"/>
      <c r="YG50" s="914"/>
      <c r="YH50" s="914"/>
      <c r="YI50" s="914"/>
      <c r="YJ50" s="914"/>
      <c r="YK50" s="914"/>
      <c r="YL50" s="914"/>
      <c r="YM50" s="914"/>
      <c r="YN50" s="914"/>
      <c r="YO50" s="914"/>
      <c r="YP50" s="914"/>
      <c r="YQ50" s="914"/>
      <c r="YR50" s="914"/>
      <c r="YS50" s="914"/>
      <c r="YT50" s="914"/>
      <c r="YU50" s="914"/>
      <c r="YV50" s="914"/>
      <c r="YW50" s="914"/>
      <c r="YX50" s="914"/>
      <c r="YY50" s="914"/>
      <c r="YZ50" s="914"/>
      <c r="ZA50" s="914"/>
      <c r="ZB50" s="914"/>
      <c r="ZC50" s="914"/>
      <c r="ZD50" s="914"/>
      <c r="ZE50" s="914"/>
      <c r="ZF50" s="914"/>
      <c r="ZG50" s="914"/>
      <c r="ZH50" s="914"/>
      <c r="ZI50" s="914"/>
      <c r="ZJ50" s="914"/>
      <c r="ZK50" s="914"/>
      <c r="ZL50" s="914"/>
      <c r="ZM50" s="914"/>
      <c r="ZN50" s="914"/>
      <c r="ZO50" s="914"/>
      <c r="ZP50" s="914"/>
      <c r="ZQ50" s="914"/>
      <c r="ZR50" s="914"/>
      <c r="ZS50" s="914"/>
      <c r="ZT50" s="914"/>
      <c r="ZU50" s="914"/>
      <c r="ZV50" s="914"/>
      <c r="ZW50" s="914"/>
      <c r="ZX50" s="914"/>
      <c r="ZY50" s="914"/>
      <c r="ZZ50" s="914"/>
    </row>
    <row r="51" spans="1:702" s="870" customFormat="1" ht="38.25" customHeight="1">
      <c r="A51" s="914"/>
      <c r="B51" s="914"/>
      <c r="C51" s="914"/>
      <c r="D51" s="914"/>
      <c r="E51" s="914"/>
      <c r="F51" s="914"/>
      <c r="G51" s="914"/>
      <c r="H51" s="914"/>
      <c r="I51" s="914"/>
      <c r="J51" s="914"/>
      <c r="K51" s="914"/>
      <c r="L51" s="914"/>
      <c r="M51" s="914"/>
      <c r="N51" s="914"/>
      <c r="O51" s="914"/>
      <c r="P51" s="914"/>
      <c r="Q51" s="914"/>
      <c r="R51" s="914"/>
      <c r="S51" s="914"/>
      <c r="T51" s="914"/>
      <c r="U51" s="914"/>
      <c r="V51" s="914"/>
      <c r="W51" s="914"/>
      <c r="X51" s="914"/>
      <c r="Y51" s="914"/>
      <c r="Z51" s="914"/>
      <c r="AA51" s="914"/>
      <c r="AB51" s="914"/>
      <c r="AC51" s="914"/>
      <c r="AD51" s="914"/>
      <c r="AE51" s="914"/>
      <c r="AF51" s="914"/>
      <c r="AG51" s="914"/>
      <c r="AH51" s="914"/>
      <c r="AI51" s="914"/>
      <c r="AJ51" s="914"/>
      <c r="AK51" s="914"/>
      <c r="AL51" s="914"/>
      <c r="AM51" s="914"/>
      <c r="AN51" s="914"/>
      <c r="AO51" s="914"/>
      <c r="AP51" s="914"/>
      <c r="AQ51" s="914"/>
      <c r="AR51" s="914"/>
      <c r="AS51" s="914"/>
      <c r="AT51" s="914"/>
      <c r="AU51" s="914"/>
      <c r="AV51" s="914"/>
      <c r="AW51" s="914"/>
      <c r="AX51" s="914"/>
      <c r="AY51" s="914"/>
      <c r="AZ51" s="914"/>
      <c r="BA51" s="914"/>
      <c r="BB51" s="914"/>
      <c r="BC51" s="914"/>
      <c r="BD51" s="914"/>
      <c r="BE51" s="914"/>
      <c r="BF51" s="914"/>
      <c r="BG51" s="914"/>
      <c r="BH51" s="914"/>
      <c r="BI51" s="914"/>
      <c r="BJ51" s="914"/>
      <c r="BK51" s="914"/>
      <c r="BL51" s="914"/>
      <c r="BM51" s="914"/>
      <c r="BN51" s="914"/>
      <c r="BO51" s="914"/>
      <c r="BP51" s="914"/>
      <c r="BQ51" s="914"/>
      <c r="BR51" s="914"/>
      <c r="BS51" s="914"/>
      <c r="BT51" s="914"/>
      <c r="BU51" s="914"/>
      <c r="BV51" s="914"/>
      <c r="BW51" s="914"/>
      <c r="BX51" s="914"/>
      <c r="BY51" s="914"/>
      <c r="BZ51" s="914"/>
      <c r="CA51" s="914"/>
      <c r="CB51" s="914"/>
      <c r="CC51" s="914"/>
      <c r="CD51" s="914"/>
      <c r="CE51" s="914"/>
      <c r="CF51" s="914"/>
      <c r="CG51" s="914"/>
      <c r="CH51" s="914"/>
      <c r="CI51" s="914"/>
      <c r="CJ51" s="914"/>
      <c r="CK51" s="914"/>
      <c r="CL51" s="914"/>
      <c r="CM51" s="914"/>
      <c r="CN51" s="914"/>
      <c r="CO51" s="914"/>
      <c r="CP51" s="914"/>
      <c r="CQ51" s="914"/>
      <c r="CR51" s="914"/>
      <c r="CS51" s="914"/>
      <c r="CT51" s="914"/>
      <c r="CU51" s="914"/>
      <c r="CV51" s="914"/>
      <c r="CW51" s="914"/>
      <c r="CX51" s="914"/>
      <c r="CY51" s="914"/>
      <c r="CZ51" s="914"/>
      <c r="DA51" s="914"/>
      <c r="DB51" s="914"/>
      <c r="DC51" s="914"/>
      <c r="DD51" s="914"/>
      <c r="DE51" s="914"/>
      <c r="DF51" s="914"/>
      <c r="DG51" s="914"/>
      <c r="DH51" s="914"/>
      <c r="DI51" s="914"/>
      <c r="DJ51" s="914"/>
      <c r="DK51" s="914"/>
      <c r="DL51" s="914"/>
      <c r="DM51" s="914"/>
      <c r="DN51" s="914"/>
      <c r="DO51" s="914"/>
      <c r="DP51" s="914"/>
      <c r="DQ51" s="914"/>
      <c r="DR51" s="914"/>
      <c r="DS51" s="914"/>
      <c r="DT51" s="914"/>
      <c r="DU51" s="914"/>
      <c r="DV51" s="914"/>
      <c r="DW51" s="914"/>
      <c r="DX51" s="914"/>
      <c r="DY51" s="914"/>
      <c r="DZ51" s="914"/>
      <c r="EA51" s="914"/>
      <c r="EB51" s="914"/>
      <c r="EC51" s="914"/>
      <c r="ED51" s="914"/>
      <c r="EE51" s="914"/>
      <c r="EF51" s="914"/>
      <c r="EG51" s="914"/>
      <c r="EH51" s="914"/>
      <c r="EI51" s="914"/>
      <c r="EJ51" s="914"/>
      <c r="EK51" s="914"/>
      <c r="EL51" s="914"/>
      <c r="EM51" s="914"/>
      <c r="EN51" s="914"/>
      <c r="EO51" s="914"/>
      <c r="EP51" s="914"/>
      <c r="EQ51" s="914"/>
      <c r="ER51" s="914"/>
      <c r="ES51" s="914"/>
      <c r="ET51" s="914"/>
      <c r="EU51" s="914"/>
      <c r="EV51" s="914"/>
      <c r="EW51" s="914"/>
      <c r="EX51" s="914"/>
      <c r="EY51" s="914"/>
      <c r="EZ51" s="914"/>
      <c r="FA51" s="914"/>
      <c r="FB51" s="914"/>
      <c r="FC51" s="914"/>
      <c r="FD51" s="914"/>
      <c r="FE51" s="914"/>
      <c r="FF51" s="914"/>
      <c r="FG51" s="914"/>
      <c r="FH51" s="914"/>
      <c r="FI51" s="914"/>
      <c r="FJ51" s="914"/>
      <c r="FK51" s="914"/>
      <c r="FL51" s="914"/>
      <c r="FM51" s="914"/>
      <c r="FN51" s="914"/>
      <c r="FO51" s="914"/>
      <c r="FP51" s="914"/>
      <c r="FQ51" s="914"/>
      <c r="FR51" s="914"/>
      <c r="FS51" s="914"/>
      <c r="FT51" s="914"/>
      <c r="FU51" s="914"/>
      <c r="FV51" s="914"/>
      <c r="FW51" s="914"/>
      <c r="FX51" s="914"/>
      <c r="FY51" s="914"/>
      <c r="FZ51" s="914"/>
      <c r="GA51" s="914"/>
      <c r="GB51" s="914"/>
      <c r="GC51" s="914"/>
      <c r="GD51" s="914"/>
      <c r="GE51" s="914"/>
      <c r="GF51" s="914"/>
      <c r="GG51" s="914"/>
      <c r="GH51" s="914"/>
      <c r="GI51" s="914"/>
      <c r="GJ51" s="914"/>
      <c r="GK51" s="914"/>
      <c r="GL51" s="914"/>
      <c r="GM51" s="914"/>
      <c r="GN51" s="914"/>
      <c r="GO51" s="914"/>
      <c r="GP51" s="914"/>
      <c r="GQ51" s="914"/>
      <c r="GR51" s="914"/>
      <c r="GS51" s="914"/>
      <c r="GT51" s="914"/>
      <c r="GU51" s="914"/>
      <c r="GV51" s="914"/>
      <c r="GW51" s="914"/>
      <c r="GX51" s="914"/>
      <c r="GY51" s="914"/>
      <c r="GZ51" s="914"/>
      <c r="HA51" s="914"/>
      <c r="HB51" s="914"/>
      <c r="HC51" s="914"/>
      <c r="HD51" s="914"/>
      <c r="HE51" s="914"/>
      <c r="HF51" s="914"/>
      <c r="HG51" s="914"/>
      <c r="HH51" s="914"/>
      <c r="HI51" s="914"/>
      <c r="HJ51" s="914"/>
      <c r="HK51" s="914"/>
      <c r="HL51" s="914"/>
      <c r="HM51" s="914"/>
      <c r="HN51" s="914"/>
      <c r="HO51" s="914"/>
      <c r="HP51" s="914"/>
      <c r="HQ51" s="914"/>
      <c r="HR51" s="914"/>
      <c r="HS51" s="914"/>
      <c r="HT51" s="914"/>
      <c r="HU51" s="914"/>
      <c r="HV51" s="914"/>
      <c r="HW51" s="914"/>
      <c r="HX51" s="914"/>
      <c r="HY51" s="914"/>
      <c r="HZ51" s="914"/>
      <c r="IA51" s="914"/>
      <c r="IB51" s="914"/>
      <c r="IC51" s="914"/>
      <c r="ID51" s="914"/>
      <c r="IE51" s="914"/>
      <c r="IF51" s="914"/>
      <c r="IG51" s="914"/>
      <c r="IH51" s="914"/>
      <c r="II51" s="914"/>
      <c r="IJ51" s="914"/>
      <c r="IK51" s="914"/>
      <c r="IL51" s="914"/>
      <c r="IM51" s="914"/>
      <c r="IN51" s="914"/>
      <c r="IO51" s="914"/>
      <c r="IP51" s="914"/>
      <c r="IQ51" s="914"/>
      <c r="IR51" s="914"/>
      <c r="IS51" s="914"/>
      <c r="IT51" s="914"/>
      <c r="IU51" s="914"/>
      <c r="IV51" s="914"/>
      <c r="IW51" s="914"/>
      <c r="IX51" s="914"/>
      <c r="IY51" s="914"/>
      <c r="IZ51" s="914"/>
      <c r="JA51" s="914"/>
      <c r="JB51" s="914"/>
      <c r="JC51" s="914"/>
      <c r="JD51" s="914"/>
      <c r="JE51" s="914"/>
      <c r="JF51" s="914"/>
      <c r="JG51" s="914"/>
      <c r="JH51" s="914"/>
      <c r="JI51" s="914"/>
      <c r="JJ51" s="914"/>
      <c r="JK51" s="914"/>
      <c r="JL51" s="914"/>
      <c r="JM51" s="914"/>
      <c r="JN51" s="914"/>
      <c r="JO51" s="914"/>
      <c r="JP51" s="914"/>
      <c r="JQ51" s="914"/>
      <c r="JR51" s="914"/>
      <c r="JS51" s="914"/>
      <c r="JT51" s="914"/>
      <c r="JU51" s="914"/>
      <c r="JV51" s="914"/>
      <c r="JW51" s="914"/>
      <c r="JX51" s="914"/>
      <c r="JY51" s="914"/>
      <c r="JZ51" s="914"/>
      <c r="KA51" s="914"/>
      <c r="KB51" s="914"/>
      <c r="KC51" s="914"/>
      <c r="KD51" s="914"/>
      <c r="KE51" s="914"/>
      <c r="KF51" s="914"/>
      <c r="KG51" s="914"/>
      <c r="KH51" s="914"/>
      <c r="KI51" s="914"/>
      <c r="KJ51" s="914"/>
      <c r="KK51" s="914"/>
      <c r="KL51" s="914"/>
      <c r="KM51" s="914"/>
      <c r="KN51" s="914"/>
      <c r="KO51" s="914"/>
      <c r="KP51" s="914"/>
      <c r="KQ51" s="914"/>
      <c r="KR51" s="914"/>
      <c r="KS51" s="914"/>
      <c r="KT51" s="914"/>
      <c r="KU51" s="914"/>
      <c r="KV51" s="914"/>
      <c r="KW51" s="914"/>
      <c r="KX51" s="914"/>
      <c r="KY51" s="914"/>
      <c r="KZ51" s="914"/>
      <c r="LA51" s="914"/>
      <c r="LB51" s="914"/>
      <c r="LC51" s="914"/>
      <c r="LD51" s="914"/>
      <c r="LE51" s="914"/>
      <c r="LF51" s="914"/>
      <c r="LG51" s="914"/>
      <c r="LH51" s="914"/>
      <c r="LI51" s="914"/>
      <c r="LJ51" s="914"/>
      <c r="LK51" s="914"/>
      <c r="LL51" s="914"/>
      <c r="LM51" s="914"/>
      <c r="LN51" s="914"/>
      <c r="LO51" s="914"/>
      <c r="LP51" s="914"/>
      <c r="LQ51" s="914"/>
      <c r="LR51" s="914"/>
      <c r="LS51" s="914"/>
      <c r="LT51" s="914"/>
      <c r="LU51" s="914"/>
      <c r="LV51" s="914"/>
      <c r="LW51" s="914"/>
      <c r="LX51" s="914"/>
      <c r="LY51" s="914"/>
      <c r="LZ51" s="914"/>
      <c r="MA51" s="914"/>
      <c r="MB51" s="914"/>
      <c r="MC51" s="914"/>
      <c r="MD51" s="914"/>
      <c r="ME51" s="914"/>
      <c r="MF51" s="914"/>
      <c r="MG51" s="914"/>
      <c r="MH51" s="914"/>
      <c r="MI51" s="914"/>
      <c r="MJ51" s="914"/>
      <c r="MK51" s="914"/>
      <c r="ML51" s="914"/>
      <c r="MM51" s="914"/>
      <c r="MN51" s="914"/>
      <c r="MO51" s="914"/>
      <c r="MP51" s="914"/>
      <c r="MQ51" s="914"/>
      <c r="MR51" s="914"/>
      <c r="MS51" s="914"/>
      <c r="MT51" s="914"/>
      <c r="MU51" s="914"/>
      <c r="MV51" s="914"/>
      <c r="MW51" s="914"/>
      <c r="MX51" s="914"/>
      <c r="MY51" s="914"/>
      <c r="MZ51" s="914"/>
      <c r="NA51" s="914"/>
      <c r="NB51" s="914"/>
      <c r="NC51" s="914"/>
      <c r="ND51" s="914"/>
      <c r="NE51" s="914"/>
      <c r="NF51" s="914"/>
      <c r="NG51" s="914"/>
      <c r="NH51" s="914"/>
      <c r="NI51" s="914"/>
      <c r="NJ51" s="914"/>
      <c r="NK51" s="914"/>
      <c r="NL51" s="914"/>
      <c r="NM51" s="914"/>
      <c r="NN51" s="914"/>
      <c r="NO51" s="914"/>
      <c r="NP51" s="914"/>
      <c r="NQ51" s="914"/>
      <c r="NR51" s="914"/>
      <c r="NS51" s="914"/>
      <c r="NT51" s="914"/>
      <c r="NU51" s="914"/>
      <c r="NV51" s="914"/>
      <c r="NW51" s="914"/>
      <c r="NX51" s="914"/>
      <c r="NY51" s="914"/>
      <c r="NZ51" s="914"/>
      <c r="OA51" s="914"/>
      <c r="OB51" s="914"/>
      <c r="OC51" s="914"/>
      <c r="OD51" s="914"/>
      <c r="OE51" s="914"/>
      <c r="OF51" s="914"/>
      <c r="OG51" s="914"/>
      <c r="OH51" s="914"/>
      <c r="OI51" s="914"/>
      <c r="OJ51" s="914"/>
      <c r="OK51" s="914"/>
      <c r="OL51" s="914"/>
      <c r="OM51" s="914"/>
      <c r="ON51" s="914"/>
      <c r="OO51" s="914"/>
      <c r="OP51" s="914"/>
      <c r="OQ51" s="914"/>
      <c r="OR51" s="914"/>
      <c r="OS51" s="914"/>
      <c r="OT51" s="914"/>
      <c r="OU51" s="914"/>
      <c r="OV51" s="914"/>
      <c r="OW51" s="914"/>
      <c r="OX51" s="914"/>
      <c r="OY51" s="914"/>
      <c r="OZ51" s="914"/>
      <c r="PA51" s="914"/>
      <c r="PB51" s="914"/>
      <c r="PC51" s="914"/>
      <c r="PD51" s="914"/>
      <c r="PE51" s="914"/>
      <c r="PF51" s="914"/>
      <c r="PG51" s="914"/>
      <c r="PH51" s="914"/>
      <c r="PI51" s="914"/>
      <c r="PJ51" s="914"/>
      <c r="PK51" s="914"/>
      <c r="PL51" s="914"/>
      <c r="PM51" s="914"/>
      <c r="PN51" s="914"/>
      <c r="PO51" s="914"/>
      <c r="PP51" s="914"/>
      <c r="PQ51" s="914"/>
      <c r="PR51" s="914"/>
      <c r="PS51" s="914"/>
      <c r="PT51" s="914"/>
      <c r="PU51" s="914"/>
      <c r="PV51" s="914"/>
      <c r="PW51" s="914"/>
      <c r="PX51" s="914"/>
      <c r="PY51" s="914"/>
      <c r="PZ51" s="914"/>
      <c r="QA51" s="914"/>
      <c r="QB51" s="914"/>
      <c r="QC51" s="914"/>
      <c r="QD51" s="914"/>
      <c r="QE51" s="914"/>
      <c r="QF51" s="914"/>
      <c r="QG51" s="914"/>
      <c r="QH51" s="914"/>
      <c r="QI51" s="914"/>
      <c r="QJ51" s="914"/>
      <c r="QK51" s="914"/>
      <c r="QL51" s="914"/>
      <c r="QM51" s="914"/>
      <c r="QN51" s="914"/>
      <c r="QO51" s="914"/>
      <c r="QP51" s="914"/>
      <c r="QQ51" s="914"/>
      <c r="QR51" s="914"/>
      <c r="QS51" s="914"/>
      <c r="QT51" s="914"/>
      <c r="QU51" s="914"/>
      <c r="QV51" s="914"/>
      <c r="QW51" s="914"/>
      <c r="QX51" s="914"/>
      <c r="QY51" s="914"/>
      <c r="QZ51" s="914"/>
      <c r="RA51" s="914"/>
      <c r="RB51" s="914"/>
      <c r="RC51" s="914"/>
      <c r="RD51" s="914"/>
      <c r="RE51" s="914"/>
      <c r="RF51" s="914"/>
      <c r="RG51" s="914"/>
      <c r="RH51" s="914"/>
      <c r="RI51" s="914"/>
      <c r="RJ51" s="914"/>
      <c r="RK51" s="914"/>
      <c r="RL51" s="914"/>
      <c r="RM51" s="914"/>
      <c r="RN51" s="914"/>
      <c r="RO51" s="914"/>
      <c r="RP51" s="914"/>
      <c r="RQ51" s="914"/>
      <c r="RR51" s="914"/>
      <c r="RS51" s="914"/>
      <c r="RT51" s="914"/>
      <c r="RU51" s="914"/>
      <c r="RV51" s="914"/>
      <c r="RW51" s="914"/>
      <c r="RX51" s="914"/>
      <c r="RY51" s="914"/>
      <c r="RZ51" s="914"/>
      <c r="SA51" s="914"/>
      <c r="SB51" s="914"/>
      <c r="SC51" s="914"/>
      <c r="SD51" s="914"/>
      <c r="SE51" s="914"/>
      <c r="SF51" s="914"/>
      <c r="SG51" s="914"/>
      <c r="SH51" s="914"/>
      <c r="SI51" s="914"/>
      <c r="SJ51" s="914"/>
      <c r="SK51" s="914"/>
      <c r="SL51" s="914"/>
      <c r="SM51" s="914"/>
      <c r="SN51" s="914"/>
      <c r="SO51" s="914"/>
      <c r="SP51" s="914"/>
      <c r="SQ51" s="914"/>
      <c r="SR51" s="914"/>
      <c r="SS51" s="914"/>
      <c r="ST51" s="914"/>
      <c r="SU51" s="914"/>
      <c r="SV51" s="914"/>
      <c r="SW51" s="914"/>
      <c r="SX51" s="914"/>
      <c r="SY51" s="914"/>
      <c r="SZ51" s="914"/>
      <c r="TA51" s="914"/>
      <c r="TB51" s="914"/>
      <c r="TC51" s="914"/>
      <c r="TD51" s="914"/>
      <c r="TE51" s="914"/>
      <c r="TF51" s="914"/>
      <c r="TG51" s="914"/>
      <c r="TH51" s="914"/>
      <c r="TI51" s="914"/>
      <c r="TJ51" s="914"/>
      <c r="TK51" s="914"/>
      <c r="TL51" s="914"/>
      <c r="TM51" s="914"/>
      <c r="TN51" s="914"/>
      <c r="TO51" s="914"/>
      <c r="TP51" s="914"/>
      <c r="TQ51" s="914"/>
      <c r="TR51" s="914"/>
      <c r="TS51" s="914"/>
      <c r="TT51" s="914"/>
      <c r="TU51" s="914"/>
      <c r="TV51" s="914"/>
      <c r="TW51" s="914"/>
      <c r="TX51" s="914"/>
      <c r="TY51" s="914"/>
      <c r="TZ51" s="914"/>
      <c r="UA51" s="914"/>
      <c r="UB51" s="914"/>
      <c r="UC51" s="914"/>
      <c r="UD51" s="914"/>
      <c r="UE51" s="914"/>
      <c r="UF51" s="914"/>
      <c r="UG51" s="914"/>
      <c r="UH51" s="914"/>
      <c r="UI51" s="914"/>
      <c r="UJ51" s="914"/>
      <c r="UK51" s="914"/>
      <c r="UL51" s="914"/>
      <c r="UM51" s="914"/>
      <c r="UN51" s="914"/>
      <c r="UO51" s="914"/>
      <c r="UP51" s="914"/>
      <c r="UQ51" s="914"/>
      <c r="UR51" s="914"/>
      <c r="US51" s="914"/>
      <c r="UT51" s="914"/>
      <c r="UU51" s="914"/>
      <c r="UV51" s="914"/>
      <c r="UW51" s="914"/>
      <c r="UX51" s="914"/>
      <c r="UY51" s="914"/>
      <c r="UZ51" s="914"/>
      <c r="VA51" s="914"/>
      <c r="VB51" s="914"/>
      <c r="VC51" s="914"/>
      <c r="VD51" s="914"/>
      <c r="VE51" s="914"/>
      <c r="VF51" s="914"/>
      <c r="VG51" s="914"/>
      <c r="VH51" s="914"/>
      <c r="VI51" s="914"/>
      <c r="VJ51" s="914"/>
      <c r="VK51" s="914"/>
      <c r="VL51" s="914"/>
      <c r="VM51" s="914"/>
      <c r="VN51" s="914"/>
      <c r="VO51" s="914"/>
      <c r="VP51" s="914"/>
      <c r="VQ51" s="914"/>
      <c r="VR51" s="914"/>
      <c r="VS51" s="914"/>
      <c r="VT51" s="914"/>
      <c r="VU51" s="914"/>
      <c r="VV51" s="914"/>
      <c r="VW51" s="914"/>
      <c r="VX51" s="914"/>
      <c r="VY51" s="914"/>
      <c r="VZ51" s="914"/>
      <c r="WA51" s="914"/>
      <c r="WB51" s="914"/>
      <c r="WC51" s="914"/>
      <c r="WD51" s="914"/>
      <c r="WE51" s="914"/>
      <c r="WF51" s="914"/>
      <c r="WG51" s="914"/>
      <c r="WH51" s="914"/>
      <c r="WI51" s="914"/>
      <c r="WJ51" s="914"/>
      <c r="WK51" s="914"/>
      <c r="WL51" s="914"/>
      <c r="WM51" s="914"/>
      <c r="WN51" s="914"/>
      <c r="WO51" s="914"/>
      <c r="WP51" s="914"/>
      <c r="WQ51" s="914"/>
      <c r="WR51" s="914"/>
      <c r="WS51" s="914"/>
      <c r="WT51" s="914"/>
      <c r="WU51" s="914"/>
      <c r="WV51" s="914"/>
      <c r="WW51" s="914"/>
      <c r="WX51" s="914"/>
      <c r="WY51" s="914"/>
      <c r="WZ51" s="914"/>
      <c r="XA51" s="914"/>
      <c r="XB51" s="914"/>
      <c r="XC51" s="914"/>
      <c r="XD51" s="914"/>
      <c r="XE51" s="914"/>
      <c r="XF51" s="914"/>
      <c r="XG51" s="914"/>
      <c r="XH51" s="914"/>
      <c r="XI51" s="914"/>
      <c r="XJ51" s="914"/>
      <c r="XK51" s="914"/>
      <c r="XL51" s="914"/>
      <c r="XM51" s="914"/>
      <c r="XN51" s="914"/>
      <c r="XO51" s="914"/>
      <c r="XP51" s="914"/>
      <c r="XQ51" s="914"/>
      <c r="XR51" s="914"/>
      <c r="XS51" s="914"/>
      <c r="XT51" s="914"/>
      <c r="XU51" s="914"/>
      <c r="XV51" s="914"/>
      <c r="XW51" s="914"/>
      <c r="XX51" s="914"/>
      <c r="XY51" s="914"/>
      <c r="XZ51" s="914"/>
      <c r="YA51" s="914"/>
      <c r="YB51" s="914"/>
      <c r="YC51" s="914"/>
      <c r="YD51" s="914"/>
      <c r="YE51" s="914"/>
      <c r="YF51" s="914"/>
      <c r="YG51" s="914"/>
      <c r="YH51" s="914"/>
      <c r="YI51" s="914"/>
      <c r="YJ51" s="914"/>
      <c r="YK51" s="914"/>
      <c r="YL51" s="914"/>
      <c r="YM51" s="914"/>
      <c r="YN51" s="914"/>
      <c r="YO51" s="914"/>
      <c r="YP51" s="914"/>
      <c r="YQ51" s="914"/>
      <c r="YR51" s="914"/>
      <c r="YS51" s="914"/>
      <c r="YT51" s="914"/>
      <c r="YU51" s="914"/>
      <c r="YV51" s="914"/>
      <c r="YW51" s="914"/>
      <c r="YX51" s="914"/>
      <c r="YY51" s="914"/>
      <c r="YZ51" s="914"/>
      <c r="ZA51" s="914"/>
      <c r="ZB51" s="914"/>
      <c r="ZC51" s="914"/>
      <c r="ZD51" s="914"/>
      <c r="ZE51" s="914"/>
      <c r="ZF51" s="914"/>
      <c r="ZG51" s="914"/>
      <c r="ZH51" s="914"/>
      <c r="ZI51" s="914"/>
      <c r="ZJ51" s="914"/>
      <c r="ZK51" s="914"/>
      <c r="ZL51" s="914"/>
      <c r="ZM51" s="914"/>
      <c r="ZN51" s="914"/>
      <c r="ZO51" s="914"/>
      <c r="ZP51" s="914"/>
      <c r="ZQ51" s="914"/>
      <c r="ZR51" s="914"/>
      <c r="ZS51" s="914"/>
      <c r="ZT51" s="914"/>
      <c r="ZU51" s="914"/>
      <c r="ZV51" s="914"/>
      <c r="ZW51" s="914"/>
      <c r="ZX51" s="914"/>
      <c r="ZY51" s="914"/>
      <c r="ZZ51" s="914"/>
    </row>
    <row r="52" spans="1:702" s="875" customFormat="1">
      <c r="A52" s="914"/>
      <c r="B52" s="914"/>
      <c r="C52" s="914"/>
      <c r="D52" s="914"/>
      <c r="E52" s="914"/>
      <c r="F52" s="914"/>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4"/>
      <c r="AH52" s="914"/>
      <c r="AI52" s="914"/>
      <c r="AJ52" s="914"/>
      <c r="AK52" s="914"/>
      <c r="AL52" s="914"/>
      <c r="AM52" s="914"/>
      <c r="AN52" s="914"/>
      <c r="AO52" s="914"/>
      <c r="AP52" s="914"/>
      <c r="AQ52" s="914"/>
      <c r="AR52" s="914"/>
      <c r="AS52" s="914"/>
      <c r="AT52" s="914"/>
      <c r="AU52" s="914"/>
      <c r="AV52" s="914"/>
      <c r="AW52" s="914"/>
      <c r="AX52" s="914"/>
      <c r="AY52" s="914"/>
      <c r="AZ52" s="914"/>
      <c r="BA52" s="914"/>
      <c r="BB52" s="914"/>
      <c r="BC52" s="914"/>
      <c r="BD52" s="914"/>
      <c r="BE52" s="914"/>
      <c r="BF52" s="914"/>
      <c r="BG52" s="914"/>
      <c r="BH52" s="914"/>
      <c r="BI52" s="914"/>
      <c r="BJ52" s="914"/>
      <c r="BK52" s="914"/>
      <c r="BL52" s="914"/>
      <c r="BM52" s="914"/>
      <c r="BN52" s="914"/>
      <c r="BO52" s="914"/>
      <c r="BP52" s="914"/>
      <c r="BQ52" s="914"/>
      <c r="BR52" s="914"/>
      <c r="BS52" s="914"/>
      <c r="BT52" s="914"/>
      <c r="BU52" s="914"/>
      <c r="BV52" s="914"/>
      <c r="BW52" s="914"/>
      <c r="BX52" s="914"/>
      <c r="BY52" s="914"/>
      <c r="BZ52" s="914"/>
      <c r="CA52" s="914"/>
      <c r="CB52" s="914"/>
      <c r="CC52" s="914"/>
      <c r="CD52" s="914"/>
      <c r="CE52" s="914"/>
      <c r="CF52" s="914"/>
      <c r="CG52" s="914"/>
      <c r="CH52" s="914"/>
      <c r="CI52" s="914"/>
      <c r="CJ52" s="914"/>
      <c r="CK52" s="914"/>
      <c r="CL52" s="914"/>
      <c r="CM52" s="914"/>
      <c r="CN52" s="914"/>
      <c r="CO52" s="914"/>
      <c r="CP52" s="914"/>
      <c r="CQ52" s="914"/>
      <c r="CR52" s="914"/>
      <c r="CS52" s="914"/>
      <c r="CT52" s="914"/>
      <c r="CU52" s="914"/>
      <c r="CV52" s="914"/>
      <c r="CW52" s="914"/>
      <c r="CX52" s="914"/>
      <c r="CY52" s="914"/>
      <c r="CZ52" s="914"/>
      <c r="DA52" s="914"/>
      <c r="DB52" s="914"/>
      <c r="DC52" s="914"/>
      <c r="DD52" s="914"/>
      <c r="DE52" s="914"/>
      <c r="DF52" s="914"/>
      <c r="DG52" s="914"/>
      <c r="DH52" s="914"/>
      <c r="DI52" s="914"/>
      <c r="DJ52" s="914"/>
      <c r="DK52" s="914"/>
      <c r="DL52" s="914"/>
      <c r="DM52" s="914"/>
      <c r="DN52" s="914"/>
      <c r="DO52" s="914"/>
      <c r="DP52" s="914"/>
      <c r="DQ52" s="914"/>
      <c r="DR52" s="914"/>
      <c r="DS52" s="914"/>
      <c r="DT52" s="914"/>
      <c r="DU52" s="914"/>
      <c r="DV52" s="914"/>
      <c r="DW52" s="914"/>
      <c r="DX52" s="914"/>
      <c r="DY52" s="914"/>
      <c r="DZ52" s="914"/>
      <c r="EA52" s="914"/>
      <c r="EB52" s="914"/>
      <c r="EC52" s="914"/>
      <c r="ED52" s="914"/>
      <c r="EE52" s="914"/>
      <c r="EF52" s="914"/>
      <c r="EG52" s="914"/>
      <c r="EH52" s="914"/>
      <c r="EI52" s="914"/>
      <c r="EJ52" s="914"/>
      <c r="EK52" s="914"/>
      <c r="EL52" s="914"/>
      <c r="EM52" s="914"/>
      <c r="EN52" s="914"/>
      <c r="EO52" s="914"/>
      <c r="EP52" s="914"/>
      <c r="EQ52" s="914"/>
      <c r="ER52" s="914"/>
      <c r="ES52" s="914"/>
      <c r="ET52" s="914"/>
      <c r="EU52" s="914"/>
      <c r="EV52" s="914"/>
      <c r="EW52" s="914"/>
      <c r="EX52" s="914"/>
      <c r="EY52" s="914"/>
      <c r="EZ52" s="914"/>
      <c r="FA52" s="914"/>
      <c r="FB52" s="914"/>
      <c r="FC52" s="914"/>
      <c r="FD52" s="914"/>
      <c r="FE52" s="914"/>
      <c r="FF52" s="914"/>
      <c r="FG52" s="914"/>
      <c r="FH52" s="914"/>
      <c r="FI52" s="914"/>
      <c r="FJ52" s="914"/>
      <c r="FK52" s="914"/>
      <c r="FL52" s="914"/>
      <c r="FM52" s="914"/>
      <c r="FN52" s="914"/>
      <c r="FO52" s="914"/>
      <c r="FP52" s="914"/>
      <c r="FQ52" s="914"/>
      <c r="FR52" s="914"/>
      <c r="FS52" s="914"/>
      <c r="FT52" s="914"/>
      <c r="FU52" s="914"/>
      <c r="FV52" s="914"/>
      <c r="FW52" s="914"/>
      <c r="FX52" s="914"/>
      <c r="FY52" s="914"/>
      <c r="FZ52" s="914"/>
      <c r="GA52" s="914"/>
      <c r="GB52" s="914"/>
      <c r="GC52" s="914"/>
      <c r="GD52" s="914"/>
      <c r="GE52" s="914"/>
      <c r="GF52" s="914"/>
      <c r="GG52" s="914"/>
      <c r="GH52" s="914"/>
      <c r="GI52" s="914"/>
      <c r="GJ52" s="914"/>
      <c r="GK52" s="914"/>
      <c r="GL52" s="914"/>
      <c r="GM52" s="914"/>
      <c r="GN52" s="914"/>
      <c r="GO52" s="914"/>
      <c r="GP52" s="914"/>
      <c r="GQ52" s="914"/>
      <c r="GR52" s="914"/>
      <c r="GS52" s="914"/>
      <c r="GT52" s="914"/>
      <c r="GU52" s="914"/>
      <c r="GV52" s="914"/>
      <c r="GW52" s="914"/>
      <c r="GX52" s="914"/>
      <c r="GY52" s="914"/>
      <c r="GZ52" s="914"/>
      <c r="HA52" s="914"/>
      <c r="HB52" s="914"/>
      <c r="HC52" s="914"/>
      <c r="HD52" s="914"/>
      <c r="HE52" s="914"/>
      <c r="HF52" s="914"/>
      <c r="HG52" s="914"/>
      <c r="HH52" s="914"/>
      <c r="HI52" s="914"/>
      <c r="HJ52" s="914"/>
      <c r="HK52" s="914"/>
      <c r="HL52" s="914"/>
      <c r="HM52" s="914"/>
      <c r="HN52" s="914"/>
      <c r="HO52" s="914"/>
      <c r="HP52" s="914"/>
      <c r="HQ52" s="914"/>
      <c r="HR52" s="914"/>
      <c r="HS52" s="914"/>
      <c r="HT52" s="914"/>
      <c r="HU52" s="914"/>
      <c r="HV52" s="914"/>
      <c r="HW52" s="914"/>
      <c r="HX52" s="914"/>
      <c r="HY52" s="914"/>
      <c r="HZ52" s="914"/>
      <c r="IA52" s="914"/>
      <c r="IB52" s="914"/>
      <c r="IC52" s="914"/>
      <c r="ID52" s="914"/>
      <c r="IE52" s="914"/>
      <c r="IF52" s="914"/>
      <c r="IG52" s="914"/>
      <c r="IH52" s="914"/>
      <c r="II52" s="914"/>
      <c r="IJ52" s="914"/>
      <c r="IK52" s="914"/>
      <c r="IL52" s="914"/>
      <c r="IM52" s="914"/>
      <c r="IN52" s="914"/>
      <c r="IO52" s="914"/>
      <c r="IP52" s="914"/>
      <c r="IQ52" s="914"/>
      <c r="IR52" s="914"/>
      <c r="IS52" s="914"/>
      <c r="IT52" s="914"/>
      <c r="IU52" s="914"/>
      <c r="IV52" s="914"/>
      <c r="IW52" s="914"/>
      <c r="IX52" s="914"/>
      <c r="IY52" s="914"/>
      <c r="IZ52" s="914"/>
      <c r="JA52" s="914"/>
      <c r="JB52" s="914"/>
      <c r="JC52" s="914"/>
      <c r="JD52" s="914"/>
      <c r="JE52" s="914"/>
      <c r="JF52" s="914"/>
      <c r="JG52" s="914"/>
      <c r="JH52" s="914"/>
      <c r="JI52" s="914"/>
      <c r="JJ52" s="914"/>
      <c r="JK52" s="914"/>
      <c r="JL52" s="914"/>
      <c r="JM52" s="914"/>
      <c r="JN52" s="914"/>
      <c r="JO52" s="914"/>
      <c r="JP52" s="914"/>
      <c r="JQ52" s="914"/>
      <c r="JR52" s="914"/>
      <c r="JS52" s="914"/>
      <c r="JT52" s="914"/>
      <c r="JU52" s="914"/>
      <c r="JV52" s="914"/>
      <c r="JW52" s="914"/>
      <c r="JX52" s="914"/>
      <c r="JY52" s="914"/>
      <c r="JZ52" s="914"/>
      <c r="KA52" s="914"/>
      <c r="KB52" s="914"/>
      <c r="KC52" s="914"/>
      <c r="KD52" s="914"/>
      <c r="KE52" s="914"/>
      <c r="KF52" s="914"/>
      <c r="KG52" s="914"/>
      <c r="KH52" s="914"/>
      <c r="KI52" s="914"/>
      <c r="KJ52" s="914"/>
      <c r="KK52" s="914"/>
      <c r="KL52" s="914"/>
      <c r="KM52" s="914"/>
      <c r="KN52" s="914"/>
      <c r="KO52" s="914"/>
      <c r="KP52" s="914"/>
      <c r="KQ52" s="914"/>
      <c r="KR52" s="914"/>
      <c r="KS52" s="914"/>
      <c r="KT52" s="914"/>
      <c r="KU52" s="914"/>
      <c r="KV52" s="914"/>
      <c r="KW52" s="914"/>
      <c r="KX52" s="914"/>
      <c r="KY52" s="914"/>
      <c r="KZ52" s="914"/>
      <c r="LA52" s="914"/>
      <c r="LB52" s="914"/>
      <c r="LC52" s="914"/>
      <c r="LD52" s="914"/>
      <c r="LE52" s="914"/>
      <c r="LF52" s="914"/>
      <c r="LG52" s="914"/>
      <c r="LH52" s="914"/>
      <c r="LI52" s="914"/>
      <c r="LJ52" s="914"/>
      <c r="LK52" s="914"/>
      <c r="LL52" s="914"/>
      <c r="LM52" s="914"/>
      <c r="LN52" s="914"/>
      <c r="LO52" s="914"/>
      <c r="LP52" s="914"/>
      <c r="LQ52" s="914"/>
      <c r="LR52" s="914"/>
      <c r="LS52" s="914"/>
      <c r="LT52" s="914"/>
      <c r="LU52" s="914"/>
      <c r="LV52" s="914"/>
      <c r="LW52" s="914"/>
      <c r="LX52" s="914"/>
      <c r="LY52" s="914"/>
      <c r="LZ52" s="914"/>
      <c r="MA52" s="914"/>
      <c r="MB52" s="914"/>
      <c r="MC52" s="914"/>
      <c r="MD52" s="914"/>
      <c r="ME52" s="914"/>
      <c r="MF52" s="914"/>
      <c r="MG52" s="914"/>
      <c r="MH52" s="914"/>
      <c r="MI52" s="914"/>
      <c r="MJ52" s="914"/>
      <c r="MK52" s="914"/>
      <c r="ML52" s="914"/>
      <c r="MM52" s="914"/>
      <c r="MN52" s="914"/>
      <c r="MO52" s="914"/>
      <c r="MP52" s="914"/>
      <c r="MQ52" s="914"/>
      <c r="MR52" s="914"/>
      <c r="MS52" s="914"/>
      <c r="MT52" s="914"/>
      <c r="MU52" s="914"/>
      <c r="MV52" s="914"/>
      <c r="MW52" s="914"/>
      <c r="MX52" s="914"/>
      <c r="MY52" s="914"/>
      <c r="MZ52" s="914"/>
      <c r="NA52" s="914"/>
      <c r="NB52" s="914"/>
      <c r="NC52" s="914"/>
      <c r="ND52" s="914"/>
      <c r="NE52" s="914"/>
      <c r="NF52" s="914"/>
      <c r="NG52" s="914"/>
      <c r="NH52" s="914"/>
      <c r="NI52" s="914"/>
      <c r="NJ52" s="914"/>
      <c r="NK52" s="914"/>
      <c r="NL52" s="914"/>
      <c r="NM52" s="914"/>
      <c r="NN52" s="914"/>
      <c r="NO52" s="914"/>
      <c r="NP52" s="914"/>
      <c r="NQ52" s="914"/>
      <c r="NR52" s="914"/>
      <c r="NS52" s="914"/>
      <c r="NT52" s="914"/>
      <c r="NU52" s="914"/>
      <c r="NV52" s="914"/>
      <c r="NW52" s="914"/>
      <c r="NX52" s="914"/>
      <c r="NY52" s="914"/>
      <c r="NZ52" s="914"/>
      <c r="OA52" s="914"/>
      <c r="OB52" s="914"/>
      <c r="OC52" s="914"/>
      <c r="OD52" s="914"/>
      <c r="OE52" s="914"/>
      <c r="OF52" s="914"/>
      <c r="OG52" s="914"/>
      <c r="OH52" s="914"/>
      <c r="OI52" s="914"/>
      <c r="OJ52" s="914"/>
      <c r="OK52" s="914"/>
      <c r="OL52" s="914"/>
      <c r="OM52" s="914"/>
      <c r="ON52" s="914"/>
      <c r="OO52" s="914"/>
      <c r="OP52" s="914"/>
      <c r="OQ52" s="914"/>
      <c r="OR52" s="914"/>
      <c r="OS52" s="914"/>
      <c r="OT52" s="914"/>
      <c r="OU52" s="914"/>
      <c r="OV52" s="914"/>
      <c r="OW52" s="914"/>
      <c r="OX52" s="914"/>
      <c r="OY52" s="914"/>
      <c r="OZ52" s="914"/>
      <c r="PA52" s="914"/>
      <c r="PB52" s="914"/>
      <c r="PC52" s="914"/>
      <c r="PD52" s="914"/>
      <c r="PE52" s="914"/>
      <c r="PF52" s="914"/>
      <c r="PG52" s="914"/>
      <c r="PH52" s="914"/>
      <c r="PI52" s="914"/>
      <c r="PJ52" s="914"/>
      <c r="PK52" s="914"/>
      <c r="PL52" s="914"/>
      <c r="PM52" s="914"/>
      <c r="PN52" s="914"/>
      <c r="PO52" s="914"/>
      <c r="PP52" s="914"/>
      <c r="PQ52" s="914"/>
      <c r="PR52" s="914"/>
      <c r="PS52" s="914"/>
      <c r="PT52" s="914"/>
      <c r="PU52" s="914"/>
      <c r="PV52" s="914"/>
      <c r="PW52" s="914"/>
      <c r="PX52" s="914"/>
      <c r="PY52" s="914"/>
      <c r="PZ52" s="914"/>
      <c r="QA52" s="914"/>
      <c r="QB52" s="914"/>
      <c r="QC52" s="914"/>
      <c r="QD52" s="914"/>
      <c r="QE52" s="914"/>
      <c r="QF52" s="914"/>
      <c r="QG52" s="914"/>
      <c r="QH52" s="914"/>
      <c r="QI52" s="914"/>
      <c r="QJ52" s="914"/>
      <c r="QK52" s="914"/>
      <c r="QL52" s="914"/>
      <c r="QM52" s="914"/>
      <c r="QN52" s="914"/>
      <c r="QO52" s="914"/>
      <c r="QP52" s="914"/>
      <c r="QQ52" s="914"/>
      <c r="QR52" s="914"/>
      <c r="QS52" s="914"/>
      <c r="QT52" s="914"/>
      <c r="QU52" s="914"/>
      <c r="QV52" s="914"/>
      <c r="QW52" s="914"/>
      <c r="QX52" s="914"/>
      <c r="QY52" s="914"/>
      <c r="QZ52" s="914"/>
      <c r="RA52" s="914"/>
      <c r="RB52" s="914"/>
      <c r="RC52" s="914"/>
      <c r="RD52" s="914"/>
      <c r="RE52" s="914"/>
      <c r="RF52" s="914"/>
      <c r="RG52" s="914"/>
      <c r="RH52" s="914"/>
      <c r="RI52" s="914"/>
      <c r="RJ52" s="914"/>
      <c r="RK52" s="914"/>
      <c r="RL52" s="914"/>
      <c r="RM52" s="914"/>
      <c r="RN52" s="914"/>
      <c r="RO52" s="914"/>
      <c r="RP52" s="914"/>
      <c r="RQ52" s="914"/>
      <c r="RR52" s="914"/>
      <c r="RS52" s="914"/>
      <c r="RT52" s="914"/>
      <c r="RU52" s="914"/>
      <c r="RV52" s="914"/>
      <c r="RW52" s="914"/>
      <c r="RX52" s="914"/>
      <c r="RY52" s="914"/>
      <c r="RZ52" s="914"/>
      <c r="SA52" s="914"/>
      <c r="SB52" s="914"/>
      <c r="SC52" s="914"/>
      <c r="SD52" s="914"/>
      <c r="SE52" s="914"/>
      <c r="SF52" s="914"/>
      <c r="SG52" s="914"/>
      <c r="SH52" s="914"/>
      <c r="SI52" s="914"/>
      <c r="SJ52" s="914"/>
      <c r="SK52" s="914"/>
      <c r="SL52" s="914"/>
      <c r="SM52" s="914"/>
      <c r="SN52" s="914"/>
      <c r="SO52" s="914"/>
      <c r="SP52" s="914"/>
      <c r="SQ52" s="914"/>
      <c r="SR52" s="914"/>
      <c r="SS52" s="914"/>
      <c r="ST52" s="914"/>
      <c r="SU52" s="914"/>
      <c r="SV52" s="914"/>
      <c r="SW52" s="914"/>
      <c r="SX52" s="914"/>
      <c r="SY52" s="914"/>
      <c r="SZ52" s="914"/>
      <c r="TA52" s="914"/>
      <c r="TB52" s="914"/>
      <c r="TC52" s="914"/>
      <c r="TD52" s="914"/>
      <c r="TE52" s="914"/>
      <c r="TF52" s="914"/>
      <c r="TG52" s="914"/>
      <c r="TH52" s="914"/>
      <c r="TI52" s="914"/>
      <c r="TJ52" s="914"/>
      <c r="TK52" s="914"/>
      <c r="TL52" s="914"/>
      <c r="TM52" s="914"/>
      <c r="TN52" s="914"/>
      <c r="TO52" s="914"/>
      <c r="TP52" s="914"/>
      <c r="TQ52" s="914"/>
      <c r="TR52" s="914"/>
      <c r="TS52" s="914"/>
      <c r="TT52" s="914"/>
      <c r="TU52" s="914"/>
      <c r="TV52" s="914"/>
      <c r="TW52" s="914"/>
      <c r="TX52" s="914"/>
      <c r="TY52" s="914"/>
      <c r="TZ52" s="914"/>
      <c r="UA52" s="914"/>
      <c r="UB52" s="914"/>
      <c r="UC52" s="914"/>
      <c r="UD52" s="914"/>
      <c r="UE52" s="914"/>
      <c r="UF52" s="914"/>
      <c r="UG52" s="914"/>
      <c r="UH52" s="914"/>
      <c r="UI52" s="914"/>
      <c r="UJ52" s="914"/>
      <c r="UK52" s="914"/>
      <c r="UL52" s="914"/>
      <c r="UM52" s="914"/>
      <c r="UN52" s="914"/>
      <c r="UO52" s="914"/>
      <c r="UP52" s="914"/>
      <c r="UQ52" s="914"/>
      <c r="UR52" s="914"/>
      <c r="US52" s="914"/>
      <c r="UT52" s="914"/>
      <c r="UU52" s="914"/>
      <c r="UV52" s="914"/>
      <c r="UW52" s="914"/>
      <c r="UX52" s="914"/>
      <c r="UY52" s="914"/>
      <c r="UZ52" s="914"/>
      <c r="VA52" s="914"/>
      <c r="VB52" s="914"/>
      <c r="VC52" s="914"/>
      <c r="VD52" s="914"/>
      <c r="VE52" s="914"/>
      <c r="VF52" s="914"/>
      <c r="VG52" s="914"/>
      <c r="VH52" s="914"/>
      <c r="VI52" s="914"/>
      <c r="VJ52" s="914"/>
      <c r="VK52" s="914"/>
      <c r="VL52" s="914"/>
      <c r="VM52" s="914"/>
      <c r="VN52" s="914"/>
      <c r="VO52" s="914"/>
      <c r="VP52" s="914"/>
      <c r="VQ52" s="914"/>
      <c r="VR52" s="914"/>
      <c r="VS52" s="914"/>
      <c r="VT52" s="914"/>
      <c r="VU52" s="914"/>
      <c r="VV52" s="914"/>
      <c r="VW52" s="914"/>
      <c r="VX52" s="914"/>
      <c r="VY52" s="914"/>
      <c r="VZ52" s="914"/>
      <c r="WA52" s="914"/>
      <c r="WB52" s="914"/>
      <c r="WC52" s="914"/>
      <c r="WD52" s="914"/>
      <c r="WE52" s="914"/>
      <c r="WF52" s="914"/>
      <c r="WG52" s="914"/>
      <c r="WH52" s="914"/>
      <c r="WI52" s="914"/>
      <c r="WJ52" s="914"/>
      <c r="WK52" s="914"/>
      <c r="WL52" s="914"/>
      <c r="WM52" s="914"/>
      <c r="WN52" s="914"/>
      <c r="WO52" s="914"/>
      <c r="WP52" s="914"/>
      <c r="WQ52" s="914"/>
      <c r="WR52" s="914"/>
      <c r="WS52" s="914"/>
      <c r="WT52" s="914"/>
      <c r="WU52" s="914"/>
      <c r="WV52" s="914"/>
      <c r="WW52" s="914"/>
      <c r="WX52" s="914"/>
      <c r="WY52" s="914"/>
      <c r="WZ52" s="914"/>
      <c r="XA52" s="914"/>
      <c r="XB52" s="914"/>
      <c r="XC52" s="914"/>
      <c r="XD52" s="914"/>
      <c r="XE52" s="914"/>
      <c r="XF52" s="914"/>
      <c r="XG52" s="914"/>
      <c r="XH52" s="914"/>
      <c r="XI52" s="914"/>
      <c r="XJ52" s="914"/>
      <c r="XK52" s="914"/>
      <c r="XL52" s="914"/>
      <c r="XM52" s="914"/>
      <c r="XN52" s="914"/>
      <c r="XO52" s="914"/>
      <c r="XP52" s="914"/>
      <c r="XQ52" s="914"/>
      <c r="XR52" s="914"/>
      <c r="XS52" s="914"/>
      <c r="XT52" s="914"/>
      <c r="XU52" s="914"/>
      <c r="XV52" s="914"/>
      <c r="XW52" s="914"/>
      <c r="XX52" s="914"/>
      <c r="XY52" s="914"/>
      <c r="XZ52" s="914"/>
      <c r="YA52" s="914"/>
      <c r="YB52" s="914"/>
      <c r="YC52" s="914"/>
      <c r="YD52" s="914"/>
      <c r="YE52" s="914"/>
      <c r="YF52" s="914"/>
      <c r="YG52" s="914"/>
      <c r="YH52" s="914"/>
      <c r="YI52" s="914"/>
      <c r="YJ52" s="914"/>
      <c r="YK52" s="914"/>
      <c r="YL52" s="914"/>
      <c r="YM52" s="914"/>
      <c r="YN52" s="914"/>
      <c r="YO52" s="914"/>
      <c r="YP52" s="914"/>
      <c r="YQ52" s="914"/>
      <c r="YR52" s="914"/>
      <c r="YS52" s="914"/>
      <c r="YT52" s="914"/>
      <c r="YU52" s="914"/>
      <c r="YV52" s="914"/>
      <c r="YW52" s="914"/>
      <c r="YX52" s="914"/>
      <c r="YY52" s="914"/>
      <c r="YZ52" s="914"/>
      <c r="ZA52" s="914"/>
      <c r="ZB52" s="914"/>
      <c r="ZC52" s="914"/>
      <c r="ZD52" s="914"/>
      <c r="ZE52" s="914"/>
      <c r="ZF52" s="914"/>
      <c r="ZG52" s="914"/>
      <c r="ZH52" s="914"/>
      <c r="ZI52" s="914"/>
      <c r="ZJ52" s="914"/>
      <c r="ZK52" s="914"/>
      <c r="ZL52" s="914"/>
      <c r="ZM52" s="914"/>
      <c r="ZN52" s="914"/>
      <c r="ZO52" s="914"/>
      <c r="ZP52" s="914"/>
      <c r="ZQ52" s="914"/>
      <c r="ZR52" s="914"/>
      <c r="ZS52" s="914"/>
      <c r="ZT52" s="914"/>
      <c r="ZU52" s="914"/>
      <c r="ZV52" s="914"/>
      <c r="ZW52" s="914"/>
      <c r="ZX52" s="914"/>
      <c r="ZY52" s="914"/>
      <c r="ZZ52" s="914"/>
    </row>
    <row r="53" spans="1:702" s="875" customFormat="1">
      <c r="A53" s="914"/>
      <c r="B53" s="914"/>
      <c r="C53" s="914"/>
      <c r="D53" s="914"/>
      <c r="E53" s="914"/>
      <c r="F53" s="914"/>
      <c r="G53" s="914"/>
      <c r="H53" s="914"/>
      <c r="I53" s="914"/>
      <c r="J53" s="914"/>
      <c r="K53" s="914"/>
      <c r="L53" s="914"/>
      <c r="M53" s="914"/>
      <c r="N53" s="914"/>
      <c r="O53" s="914"/>
      <c r="P53" s="914"/>
      <c r="Q53" s="914"/>
      <c r="R53" s="914"/>
      <c r="S53" s="914"/>
      <c r="T53" s="914"/>
      <c r="U53" s="914"/>
      <c r="V53" s="914"/>
      <c r="W53" s="914"/>
      <c r="X53" s="914"/>
      <c r="Y53" s="914"/>
      <c r="Z53" s="914"/>
      <c r="AA53" s="914"/>
      <c r="AB53" s="914"/>
      <c r="AC53" s="914"/>
      <c r="AD53" s="914"/>
      <c r="AE53" s="914"/>
      <c r="AF53" s="914"/>
      <c r="AG53" s="914"/>
      <c r="AH53" s="914"/>
      <c r="AI53" s="914"/>
      <c r="AJ53" s="914"/>
      <c r="AK53" s="914"/>
      <c r="AL53" s="914"/>
      <c r="AM53" s="914"/>
      <c r="AN53" s="914"/>
      <c r="AO53" s="914"/>
      <c r="AP53" s="914"/>
      <c r="AQ53" s="914"/>
      <c r="AR53" s="914"/>
      <c r="AS53" s="914"/>
      <c r="AT53" s="914"/>
      <c r="AU53" s="914"/>
      <c r="AV53" s="914"/>
      <c r="AW53" s="914"/>
      <c r="AX53" s="914"/>
      <c r="AY53" s="914"/>
      <c r="AZ53" s="914"/>
      <c r="BA53" s="914"/>
      <c r="BB53" s="914"/>
      <c r="BC53" s="914"/>
      <c r="BD53" s="914"/>
      <c r="BE53" s="914"/>
      <c r="BF53" s="914"/>
      <c r="BG53" s="914"/>
      <c r="BH53" s="914"/>
      <c r="BI53" s="914"/>
      <c r="BJ53" s="914"/>
      <c r="BK53" s="914"/>
      <c r="BL53" s="914"/>
      <c r="BM53" s="914"/>
      <c r="BN53" s="914"/>
      <c r="BO53" s="914"/>
      <c r="BP53" s="914"/>
      <c r="BQ53" s="914"/>
      <c r="BR53" s="914"/>
      <c r="BS53" s="914"/>
      <c r="BT53" s="914"/>
      <c r="BU53" s="914"/>
      <c r="BV53" s="914"/>
      <c r="BW53" s="914"/>
      <c r="BX53" s="914"/>
      <c r="BY53" s="914"/>
      <c r="BZ53" s="914"/>
      <c r="CA53" s="914"/>
      <c r="CB53" s="914"/>
      <c r="CC53" s="914"/>
      <c r="CD53" s="914"/>
      <c r="CE53" s="914"/>
      <c r="CF53" s="914"/>
      <c r="CG53" s="914"/>
      <c r="CH53" s="914"/>
      <c r="CI53" s="914"/>
      <c r="CJ53" s="914"/>
      <c r="CK53" s="914"/>
      <c r="CL53" s="914"/>
      <c r="CM53" s="914"/>
      <c r="CN53" s="914"/>
      <c r="CO53" s="914"/>
      <c r="CP53" s="914"/>
      <c r="CQ53" s="914"/>
      <c r="CR53" s="914"/>
      <c r="CS53" s="914"/>
      <c r="CT53" s="914"/>
      <c r="CU53" s="914"/>
      <c r="CV53" s="914"/>
      <c r="CW53" s="914"/>
      <c r="CX53" s="914"/>
      <c r="CY53" s="914"/>
      <c r="CZ53" s="914"/>
      <c r="DA53" s="914"/>
      <c r="DB53" s="914"/>
      <c r="DC53" s="914"/>
      <c r="DD53" s="914"/>
      <c r="DE53" s="914"/>
      <c r="DF53" s="914"/>
      <c r="DG53" s="914"/>
      <c r="DH53" s="914"/>
      <c r="DI53" s="914"/>
      <c r="DJ53" s="914"/>
      <c r="DK53" s="914"/>
      <c r="DL53" s="914"/>
      <c r="DM53" s="914"/>
      <c r="DN53" s="914"/>
      <c r="DO53" s="914"/>
      <c r="DP53" s="914"/>
      <c r="DQ53" s="914"/>
      <c r="DR53" s="914"/>
      <c r="DS53" s="914"/>
      <c r="DT53" s="914"/>
      <c r="DU53" s="914"/>
      <c r="DV53" s="914"/>
      <c r="DW53" s="914"/>
      <c r="DX53" s="914"/>
      <c r="DY53" s="914"/>
      <c r="DZ53" s="914"/>
      <c r="EA53" s="914"/>
      <c r="EB53" s="914"/>
      <c r="EC53" s="914"/>
      <c r="ED53" s="914"/>
      <c r="EE53" s="914"/>
      <c r="EF53" s="914"/>
      <c r="EG53" s="914"/>
      <c r="EH53" s="914"/>
      <c r="EI53" s="914"/>
      <c r="EJ53" s="914"/>
      <c r="EK53" s="914"/>
      <c r="EL53" s="914"/>
      <c r="EM53" s="914"/>
      <c r="EN53" s="914"/>
      <c r="EO53" s="914"/>
      <c r="EP53" s="914"/>
      <c r="EQ53" s="914"/>
      <c r="ER53" s="914"/>
      <c r="ES53" s="914"/>
      <c r="ET53" s="914"/>
      <c r="EU53" s="914"/>
      <c r="EV53" s="914"/>
      <c r="EW53" s="914"/>
      <c r="EX53" s="914"/>
      <c r="EY53" s="914"/>
      <c r="EZ53" s="914"/>
      <c r="FA53" s="914"/>
      <c r="FB53" s="914"/>
      <c r="FC53" s="914"/>
      <c r="FD53" s="914"/>
      <c r="FE53" s="914"/>
      <c r="FF53" s="914"/>
      <c r="FG53" s="914"/>
      <c r="FH53" s="914"/>
      <c r="FI53" s="914"/>
      <c r="FJ53" s="914"/>
      <c r="FK53" s="914"/>
      <c r="FL53" s="914"/>
      <c r="FM53" s="914"/>
      <c r="FN53" s="914"/>
      <c r="FO53" s="914"/>
      <c r="FP53" s="914"/>
      <c r="FQ53" s="914"/>
      <c r="FR53" s="914"/>
      <c r="FS53" s="914"/>
      <c r="FT53" s="914"/>
      <c r="FU53" s="914"/>
      <c r="FV53" s="914"/>
      <c r="FW53" s="914"/>
      <c r="FX53" s="914"/>
      <c r="FY53" s="914"/>
      <c r="FZ53" s="914"/>
      <c r="GA53" s="914"/>
      <c r="GB53" s="914"/>
      <c r="GC53" s="914"/>
      <c r="GD53" s="914"/>
      <c r="GE53" s="914"/>
      <c r="GF53" s="914"/>
      <c r="GG53" s="914"/>
      <c r="GH53" s="914"/>
      <c r="GI53" s="914"/>
      <c r="GJ53" s="914"/>
      <c r="GK53" s="914"/>
      <c r="GL53" s="914"/>
      <c r="GM53" s="914"/>
      <c r="GN53" s="914"/>
      <c r="GO53" s="914"/>
      <c r="GP53" s="914"/>
      <c r="GQ53" s="914"/>
      <c r="GR53" s="914"/>
      <c r="GS53" s="914"/>
      <c r="GT53" s="914"/>
      <c r="GU53" s="914"/>
      <c r="GV53" s="914"/>
      <c r="GW53" s="914"/>
      <c r="GX53" s="914"/>
      <c r="GY53" s="914"/>
      <c r="GZ53" s="914"/>
      <c r="HA53" s="914"/>
      <c r="HB53" s="914"/>
      <c r="HC53" s="914"/>
      <c r="HD53" s="914"/>
      <c r="HE53" s="914"/>
      <c r="HF53" s="914"/>
      <c r="HG53" s="914"/>
      <c r="HH53" s="914"/>
      <c r="HI53" s="914"/>
      <c r="HJ53" s="914"/>
      <c r="HK53" s="914"/>
      <c r="HL53" s="914"/>
      <c r="HM53" s="914"/>
      <c r="HN53" s="914"/>
      <c r="HO53" s="914"/>
      <c r="HP53" s="914"/>
      <c r="HQ53" s="914"/>
      <c r="HR53" s="914"/>
      <c r="HS53" s="914"/>
      <c r="HT53" s="914"/>
      <c r="HU53" s="914"/>
      <c r="HV53" s="914"/>
      <c r="HW53" s="914"/>
      <c r="HX53" s="914"/>
      <c r="HY53" s="914"/>
      <c r="HZ53" s="914"/>
      <c r="IA53" s="914"/>
      <c r="IB53" s="914"/>
      <c r="IC53" s="914"/>
      <c r="ID53" s="914"/>
      <c r="IE53" s="914"/>
      <c r="IF53" s="914"/>
      <c r="IG53" s="914"/>
      <c r="IH53" s="914"/>
      <c r="II53" s="914"/>
      <c r="IJ53" s="914"/>
      <c r="IK53" s="914"/>
      <c r="IL53" s="914"/>
      <c r="IM53" s="914"/>
      <c r="IN53" s="914"/>
      <c r="IO53" s="914"/>
      <c r="IP53" s="914"/>
      <c r="IQ53" s="914"/>
      <c r="IR53" s="914"/>
      <c r="IS53" s="914"/>
      <c r="IT53" s="914"/>
      <c r="IU53" s="914"/>
      <c r="IV53" s="914"/>
      <c r="IW53" s="914"/>
      <c r="IX53" s="914"/>
      <c r="IY53" s="914"/>
      <c r="IZ53" s="914"/>
      <c r="JA53" s="914"/>
      <c r="JB53" s="914"/>
      <c r="JC53" s="914"/>
      <c r="JD53" s="914"/>
      <c r="JE53" s="914"/>
      <c r="JF53" s="914"/>
      <c r="JG53" s="914"/>
      <c r="JH53" s="914"/>
      <c r="JI53" s="914"/>
      <c r="JJ53" s="914"/>
      <c r="JK53" s="914"/>
      <c r="JL53" s="914"/>
      <c r="JM53" s="914"/>
      <c r="JN53" s="914"/>
      <c r="JO53" s="914"/>
      <c r="JP53" s="914"/>
      <c r="JQ53" s="914"/>
      <c r="JR53" s="914"/>
      <c r="JS53" s="914"/>
      <c r="JT53" s="914"/>
      <c r="JU53" s="914"/>
      <c r="JV53" s="914"/>
      <c r="JW53" s="914"/>
      <c r="JX53" s="914"/>
      <c r="JY53" s="914"/>
      <c r="JZ53" s="914"/>
      <c r="KA53" s="914"/>
      <c r="KB53" s="914"/>
      <c r="KC53" s="914"/>
      <c r="KD53" s="914"/>
      <c r="KE53" s="914"/>
      <c r="KF53" s="914"/>
      <c r="KG53" s="914"/>
      <c r="KH53" s="914"/>
      <c r="KI53" s="914"/>
      <c r="KJ53" s="914"/>
      <c r="KK53" s="914"/>
      <c r="KL53" s="914"/>
      <c r="KM53" s="914"/>
      <c r="KN53" s="914"/>
      <c r="KO53" s="914"/>
      <c r="KP53" s="914"/>
      <c r="KQ53" s="914"/>
      <c r="KR53" s="914"/>
      <c r="KS53" s="914"/>
      <c r="KT53" s="914"/>
      <c r="KU53" s="914"/>
      <c r="KV53" s="914"/>
      <c r="KW53" s="914"/>
      <c r="KX53" s="914"/>
      <c r="KY53" s="914"/>
      <c r="KZ53" s="914"/>
      <c r="LA53" s="914"/>
      <c r="LB53" s="914"/>
      <c r="LC53" s="914"/>
      <c r="LD53" s="914"/>
      <c r="LE53" s="914"/>
      <c r="LF53" s="914"/>
      <c r="LG53" s="914"/>
      <c r="LH53" s="914"/>
      <c r="LI53" s="914"/>
      <c r="LJ53" s="914"/>
      <c r="LK53" s="914"/>
      <c r="LL53" s="914"/>
      <c r="LM53" s="914"/>
      <c r="LN53" s="914"/>
      <c r="LO53" s="914"/>
      <c r="LP53" s="914"/>
      <c r="LQ53" s="914"/>
      <c r="LR53" s="914"/>
      <c r="LS53" s="914"/>
      <c r="LT53" s="914"/>
      <c r="LU53" s="914"/>
      <c r="LV53" s="914"/>
      <c r="LW53" s="914"/>
      <c r="LX53" s="914"/>
      <c r="LY53" s="914"/>
      <c r="LZ53" s="914"/>
      <c r="MA53" s="914"/>
      <c r="MB53" s="914"/>
      <c r="MC53" s="914"/>
      <c r="MD53" s="914"/>
      <c r="ME53" s="914"/>
      <c r="MF53" s="914"/>
      <c r="MG53" s="914"/>
      <c r="MH53" s="914"/>
      <c r="MI53" s="914"/>
      <c r="MJ53" s="914"/>
      <c r="MK53" s="914"/>
      <c r="ML53" s="914"/>
      <c r="MM53" s="914"/>
      <c r="MN53" s="914"/>
      <c r="MO53" s="914"/>
      <c r="MP53" s="914"/>
      <c r="MQ53" s="914"/>
      <c r="MR53" s="914"/>
      <c r="MS53" s="914"/>
      <c r="MT53" s="914"/>
      <c r="MU53" s="914"/>
      <c r="MV53" s="914"/>
      <c r="MW53" s="914"/>
      <c r="MX53" s="914"/>
      <c r="MY53" s="914"/>
      <c r="MZ53" s="914"/>
      <c r="NA53" s="914"/>
      <c r="NB53" s="914"/>
      <c r="NC53" s="914"/>
      <c r="ND53" s="914"/>
      <c r="NE53" s="914"/>
      <c r="NF53" s="914"/>
      <c r="NG53" s="914"/>
      <c r="NH53" s="914"/>
      <c r="NI53" s="914"/>
      <c r="NJ53" s="914"/>
      <c r="NK53" s="914"/>
      <c r="NL53" s="914"/>
      <c r="NM53" s="914"/>
      <c r="NN53" s="914"/>
      <c r="NO53" s="914"/>
      <c r="NP53" s="914"/>
      <c r="NQ53" s="914"/>
      <c r="NR53" s="914"/>
      <c r="NS53" s="914"/>
      <c r="NT53" s="914"/>
      <c r="NU53" s="914"/>
      <c r="NV53" s="914"/>
      <c r="NW53" s="914"/>
      <c r="NX53" s="914"/>
      <c r="NY53" s="914"/>
      <c r="NZ53" s="914"/>
      <c r="OA53" s="914"/>
      <c r="OB53" s="914"/>
      <c r="OC53" s="914"/>
      <c r="OD53" s="914"/>
      <c r="OE53" s="914"/>
      <c r="OF53" s="914"/>
      <c r="OG53" s="914"/>
      <c r="OH53" s="914"/>
      <c r="OI53" s="914"/>
      <c r="OJ53" s="914"/>
      <c r="OK53" s="914"/>
      <c r="OL53" s="914"/>
      <c r="OM53" s="914"/>
      <c r="ON53" s="914"/>
      <c r="OO53" s="914"/>
      <c r="OP53" s="914"/>
      <c r="OQ53" s="914"/>
      <c r="OR53" s="914"/>
      <c r="OS53" s="914"/>
      <c r="OT53" s="914"/>
      <c r="OU53" s="914"/>
      <c r="OV53" s="914"/>
      <c r="OW53" s="914"/>
      <c r="OX53" s="914"/>
      <c r="OY53" s="914"/>
      <c r="OZ53" s="914"/>
      <c r="PA53" s="914"/>
      <c r="PB53" s="914"/>
      <c r="PC53" s="914"/>
      <c r="PD53" s="914"/>
      <c r="PE53" s="914"/>
      <c r="PF53" s="914"/>
      <c r="PG53" s="914"/>
      <c r="PH53" s="914"/>
      <c r="PI53" s="914"/>
      <c r="PJ53" s="914"/>
      <c r="PK53" s="914"/>
      <c r="PL53" s="914"/>
      <c r="PM53" s="914"/>
      <c r="PN53" s="914"/>
      <c r="PO53" s="914"/>
      <c r="PP53" s="914"/>
      <c r="PQ53" s="914"/>
      <c r="PR53" s="914"/>
      <c r="PS53" s="914"/>
      <c r="PT53" s="914"/>
      <c r="PU53" s="914"/>
      <c r="PV53" s="914"/>
      <c r="PW53" s="914"/>
      <c r="PX53" s="914"/>
      <c r="PY53" s="914"/>
      <c r="PZ53" s="914"/>
      <c r="QA53" s="914"/>
      <c r="QB53" s="914"/>
      <c r="QC53" s="914"/>
      <c r="QD53" s="914"/>
      <c r="QE53" s="914"/>
      <c r="QF53" s="914"/>
      <c r="QG53" s="914"/>
      <c r="QH53" s="914"/>
      <c r="QI53" s="914"/>
      <c r="QJ53" s="914"/>
      <c r="QK53" s="914"/>
      <c r="QL53" s="914"/>
      <c r="QM53" s="914"/>
      <c r="QN53" s="914"/>
      <c r="QO53" s="914"/>
      <c r="QP53" s="914"/>
      <c r="QQ53" s="914"/>
      <c r="QR53" s="914"/>
      <c r="QS53" s="914"/>
      <c r="QT53" s="914"/>
      <c r="QU53" s="914"/>
      <c r="QV53" s="914"/>
      <c r="QW53" s="914"/>
      <c r="QX53" s="914"/>
      <c r="QY53" s="914"/>
      <c r="QZ53" s="914"/>
      <c r="RA53" s="914"/>
      <c r="RB53" s="914"/>
      <c r="RC53" s="914"/>
      <c r="RD53" s="914"/>
      <c r="RE53" s="914"/>
      <c r="RF53" s="914"/>
      <c r="RG53" s="914"/>
      <c r="RH53" s="914"/>
      <c r="RI53" s="914"/>
      <c r="RJ53" s="914"/>
      <c r="RK53" s="914"/>
      <c r="RL53" s="914"/>
      <c r="RM53" s="914"/>
      <c r="RN53" s="914"/>
      <c r="RO53" s="914"/>
      <c r="RP53" s="914"/>
      <c r="RQ53" s="914"/>
      <c r="RR53" s="914"/>
      <c r="RS53" s="914"/>
      <c r="RT53" s="914"/>
      <c r="RU53" s="914"/>
      <c r="RV53" s="914"/>
      <c r="RW53" s="914"/>
      <c r="RX53" s="914"/>
      <c r="RY53" s="914"/>
      <c r="RZ53" s="914"/>
      <c r="SA53" s="914"/>
      <c r="SB53" s="914"/>
      <c r="SC53" s="914"/>
      <c r="SD53" s="914"/>
      <c r="SE53" s="914"/>
      <c r="SF53" s="914"/>
      <c r="SG53" s="914"/>
      <c r="SH53" s="914"/>
      <c r="SI53" s="914"/>
      <c r="SJ53" s="914"/>
      <c r="SK53" s="914"/>
      <c r="SL53" s="914"/>
      <c r="SM53" s="914"/>
      <c r="SN53" s="914"/>
      <c r="SO53" s="914"/>
      <c r="SP53" s="914"/>
      <c r="SQ53" s="914"/>
      <c r="SR53" s="914"/>
      <c r="SS53" s="914"/>
      <c r="ST53" s="914"/>
      <c r="SU53" s="914"/>
      <c r="SV53" s="914"/>
      <c r="SW53" s="914"/>
      <c r="SX53" s="914"/>
      <c r="SY53" s="914"/>
      <c r="SZ53" s="914"/>
      <c r="TA53" s="914"/>
      <c r="TB53" s="914"/>
      <c r="TC53" s="914"/>
      <c r="TD53" s="914"/>
      <c r="TE53" s="914"/>
      <c r="TF53" s="914"/>
      <c r="TG53" s="914"/>
      <c r="TH53" s="914"/>
      <c r="TI53" s="914"/>
      <c r="TJ53" s="914"/>
      <c r="TK53" s="914"/>
      <c r="TL53" s="914"/>
      <c r="TM53" s="914"/>
      <c r="TN53" s="914"/>
      <c r="TO53" s="914"/>
      <c r="TP53" s="914"/>
      <c r="TQ53" s="914"/>
      <c r="TR53" s="914"/>
      <c r="TS53" s="914"/>
      <c r="TT53" s="914"/>
      <c r="TU53" s="914"/>
      <c r="TV53" s="914"/>
      <c r="TW53" s="914"/>
      <c r="TX53" s="914"/>
      <c r="TY53" s="914"/>
      <c r="TZ53" s="914"/>
      <c r="UA53" s="914"/>
      <c r="UB53" s="914"/>
      <c r="UC53" s="914"/>
      <c r="UD53" s="914"/>
      <c r="UE53" s="914"/>
      <c r="UF53" s="914"/>
      <c r="UG53" s="914"/>
      <c r="UH53" s="914"/>
      <c r="UI53" s="914"/>
      <c r="UJ53" s="914"/>
      <c r="UK53" s="914"/>
      <c r="UL53" s="914"/>
      <c r="UM53" s="914"/>
      <c r="UN53" s="914"/>
      <c r="UO53" s="914"/>
      <c r="UP53" s="914"/>
      <c r="UQ53" s="914"/>
      <c r="UR53" s="914"/>
      <c r="US53" s="914"/>
      <c r="UT53" s="914"/>
      <c r="UU53" s="914"/>
      <c r="UV53" s="914"/>
      <c r="UW53" s="914"/>
      <c r="UX53" s="914"/>
      <c r="UY53" s="914"/>
      <c r="UZ53" s="914"/>
      <c r="VA53" s="914"/>
      <c r="VB53" s="914"/>
      <c r="VC53" s="914"/>
      <c r="VD53" s="914"/>
      <c r="VE53" s="914"/>
      <c r="VF53" s="914"/>
      <c r="VG53" s="914"/>
      <c r="VH53" s="914"/>
      <c r="VI53" s="914"/>
      <c r="VJ53" s="914"/>
      <c r="VK53" s="914"/>
      <c r="VL53" s="914"/>
      <c r="VM53" s="914"/>
      <c r="VN53" s="914"/>
      <c r="VO53" s="914"/>
      <c r="VP53" s="914"/>
      <c r="VQ53" s="914"/>
      <c r="VR53" s="914"/>
      <c r="VS53" s="914"/>
      <c r="VT53" s="914"/>
      <c r="VU53" s="914"/>
      <c r="VV53" s="914"/>
      <c r="VW53" s="914"/>
      <c r="VX53" s="914"/>
      <c r="VY53" s="914"/>
      <c r="VZ53" s="914"/>
      <c r="WA53" s="914"/>
      <c r="WB53" s="914"/>
      <c r="WC53" s="914"/>
      <c r="WD53" s="914"/>
      <c r="WE53" s="914"/>
      <c r="WF53" s="914"/>
      <c r="WG53" s="914"/>
      <c r="WH53" s="914"/>
      <c r="WI53" s="914"/>
      <c r="WJ53" s="914"/>
      <c r="WK53" s="914"/>
      <c r="WL53" s="914"/>
      <c r="WM53" s="914"/>
      <c r="WN53" s="914"/>
      <c r="WO53" s="914"/>
      <c r="WP53" s="914"/>
      <c r="WQ53" s="914"/>
      <c r="WR53" s="914"/>
      <c r="WS53" s="914"/>
      <c r="WT53" s="914"/>
      <c r="WU53" s="914"/>
      <c r="WV53" s="914"/>
      <c r="WW53" s="914"/>
      <c r="WX53" s="914"/>
      <c r="WY53" s="914"/>
      <c r="WZ53" s="914"/>
      <c r="XA53" s="914"/>
      <c r="XB53" s="914"/>
      <c r="XC53" s="914"/>
      <c r="XD53" s="914"/>
      <c r="XE53" s="914"/>
      <c r="XF53" s="914"/>
      <c r="XG53" s="914"/>
      <c r="XH53" s="914"/>
      <c r="XI53" s="914"/>
      <c r="XJ53" s="914"/>
      <c r="XK53" s="914"/>
      <c r="XL53" s="914"/>
      <c r="XM53" s="914"/>
      <c r="XN53" s="914"/>
      <c r="XO53" s="914"/>
      <c r="XP53" s="914"/>
      <c r="XQ53" s="914"/>
      <c r="XR53" s="914"/>
      <c r="XS53" s="914"/>
      <c r="XT53" s="914"/>
      <c r="XU53" s="914"/>
      <c r="XV53" s="914"/>
      <c r="XW53" s="914"/>
      <c r="XX53" s="914"/>
      <c r="XY53" s="914"/>
      <c r="XZ53" s="914"/>
      <c r="YA53" s="914"/>
      <c r="YB53" s="914"/>
      <c r="YC53" s="914"/>
      <c r="YD53" s="914"/>
      <c r="YE53" s="914"/>
      <c r="YF53" s="914"/>
      <c r="YG53" s="914"/>
      <c r="YH53" s="914"/>
      <c r="YI53" s="914"/>
      <c r="YJ53" s="914"/>
      <c r="YK53" s="914"/>
      <c r="YL53" s="914"/>
      <c r="YM53" s="914"/>
      <c r="YN53" s="914"/>
      <c r="YO53" s="914"/>
      <c r="YP53" s="914"/>
      <c r="YQ53" s="914"/>
      <c r="YR53" s="914"/>
      <c r="YS53" s="914"/>
      <c r="YT53" s="914"/>
      <c r="YU53" s="914"/>
      <c r="YV53" s="914"/>
      <c r="YW53" s="914"/>
      <c r="YX53" s="914"/>
      <c r="YY53" s="914"/>
      <c r="YZ53" s="914"/>
      <c r="ZA53" s="914"/>
      <c r="ZB53" s="914"/>
      <c r="ZC53" s="914"/>
      <c r="ZD53" s="914"/>
      <c r="ZE53" s="914"/>
      <c r="ZF53" s="914"/>
      <c r="ZG53" s="914"/>
      <c r="ZH53" s="914"/>
      <c r="ZI53" s="914"/>
      <c r="ZJ53" s="914"/>
      <c r="ZK53" s="914"/>
      <c r="ZL53" s="914"/>
      <c r="ZM53" s="914"/>
      <c r="ZN53" s="914"/>
      <c r="ZO53" s="914"/>
      <c r="ZP53" s="914"/>
      <c r="ZQ53" s="914"/>
      <c r="ZR53" s="914"/>
      <c r="ZS53" s="914"/>
      <c r="ZT53" s="914"/>
      <c r="ZU53" s="914"/>
      <c r="ZV53" s="914"/>
      <c r="ZW53" s="914"/>
      <c r="ZX53" s="914"/>
      <c r="ZY53" s="914"/>
      <c r="ZZ53" s="914"/>
    </row>
    <row r="56" spans="1:702" s="879" customFormat="1" ht="12.75" customHeight="1">
      <c r="A56" s="914"/>
      <c r="B56" s="914"/>
      <c r="C56" s="914"/>
      <c r="D56" s="914"/>
      <c r="E56" s="914"/>
      <c r="F56" s="914"/>
      <c r="G56" s="914"/>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4"/>
      <c r="AY56" s="914"/>
      <c r="AZ56" s="914"/>
      <c r="BA56" s="914"/>
      <c r="BB56" s="914"/>
      <c r="BC56" s="914"/>
      <c r="BD56" s="914"/>
      <c r="BE56" s="914"/>
      <c r="BF56" s="914"/>
      <c r="BG56" s="914"/>
      <c r="BH56" s="914"/>
      <c r="BI56" s="914"/>
      <c r="BJ56" s="914"/>
      <c r="BK56" s="914"/>
      <c r="BL56" s="914"/>
      <c r="BM56" s="914"/>
      <c r="BN56" s="914"/>
      <c r="BO56" s="914"/>
      <c r="BP56" s="914"/>
      <c r="BQ56" s="914"/>
      <c r="BR56" s="914"/>
      <c r="BS56" s="914"/>
      <c r="BT56" s="914"/>
      <c r="BU56" s="914"/>
      <c r="BV56" s="914"/>
      <c r="BW56" s="914"/>
      <c r="BX56" s="914"/>
      <c r="BY56" s="914"/>
      <c r="BZ56" s="914"/>
      <c r="CA56" s="914"/>
      <c r="CB56" s="914"/>
      <c r="CC56" s="914"/>
      <c r="CD56" s="914"/>
      <c r="CE56" s="914"/>
      <c r="CF56" s="914"/>
      <c r="CG56" s="914"/>
      <c r="CH56" s="914"/>
      <c r="CI56" s="914"/>
      <c r="CJ56" s="914"/>
      <c r="CK56" s="914"/>
      <c r="CL56" s="914"/>
      <c r="CM56" s="914"/>
      <c r="CN56" s="914"/>
      <c r="CO56" s="914"/>
      <c r="CP56" s="914"/>
      <c r="CQ56" s="914"/>
      <c r="CR56" s="914"/>
      <c r="CS56" s="914"/>
      <c r="CT56" s="914"/>
      <c r="CU56" s="914"/>
      <c r="CV56" s="914"/>
      <c r="CW56" s="914"/>
      <c r="CX56" s="914"/>
      <c r="CY56" s="914"/>
      <c r="CZ56" s="914"/>
      <c r="DA56" s="914"/>
      <c r="DB56" s="914"/>
      <c r="DC56" s="914"/>
      <c r="DD56" s="914"/>
      <c r="DE56" s="914"/>
      <c r="DF56" s="914"/>
      <c r="DG56" s="914"/>
      <c r="DH56" s="914"/>
      <c r="DI56" s="914"/>
      <c r="DJ56" s="914"/>
      <c r="DK56" s="914"/>
      <c r="DL56" s="914"/>
      <c r="DM56" s="914"/>
      <c r="DN56" s="914"/>
      <c r="DO56" s="914"/>
      <c r="DP56" s="914"/>
      <c r="DQ56" s="914"/>
      <c r="DR56" s="914"/>
      <c r="DS56" s="914"/>
      <c r="DT56" s="914"/>
      <c r="DU56" s="914"/>
      <c r="DV56" s="914"/>
      <c r="DW56" s="914"/>
      <c r="DX56" s="914"/>
      <c r="DY56" s="914"/>
      <c r="DZ56" s="914"/>
      <c r="EA56" s="914"/>
      <c r="EB56" s="914"/>
      <c r="EC56" s="914"/>
      <c r="ED56" s="914"/>
      <c r="EE56" s="914"/>
      <c r="EF56" s="914"/>
      <c r="EG56" s="914"/>
      <c r="EH56" s="914"/>
      <c r="EI56" s="914"/>
      <c r="EJ56" s="914"/>
      <c r="EK56" s="914"/>
      <c r="EL56" s="914"/>
      <c r="EM56" s="914"/>
      <c r="EN56" s="914"/>
      <c r="EO56" s="914"/>
      <c r="EP56" s="914"/>
      <c r="EQ56" s="914"/>
      <c r="ER56" s="914"/>
      <c r="ES56" s="914"/>
      <c r="ET56" s="914"/>
      <c r="EU56" s="914"/>
      <c r="EV56" s="914"/>
      <c r="EW56" s="914"/>
      <c r="EX56" s="914"/>
      <c r="EY56" s="914"/>
      <c r="EZ56" s="914"/>
      <c r="FA56" s="914"/>
      <c r="FB56" s="914"/>
      <c r="FC56" s="914"/>
      <c r="FD56" s="914"/>
      <c r="FE56" s="914"/>
      <c r="FF56" s="914"/>
      <c r="FG56" s="914"/>
      <c r="FH56" s="914"/>
      <c r="FI56" s="914"/>
      <c r="FJ56" s="914"/>
      <c r="FK56" s="914"/>
      <c r="FL56" s="914"/>
      <c r="FM56" s="914"/>
      <c r="FN56" s="914"/>
      <c r="FO56" s="914"/>
      <c r="FP56" s="914"/>
      <c r="FQ56" s="914"/>
      <c r="FR56" s="914"/>
      <c r="FS56" s="914"/>
      <c r="FT56" s="914"/>
      <c r="FU56" s="914"/>
      <c r="FV56" s="914"/>
      <c r="FW56" s="914"/>
      <c r="FX56" s="914"/>
      <c r="FY56" s="914"/>
      <c r="FZ56" s="914"/>
      <c r="GA56" s="914"/>
      <c r="GB56" s="914"/>
      <c r="GC56" s="914"/>
      <c r="GD56" s="914"/>
      <c r="GE56" s="914"/>
      <c r="GF56" s="914"/>
      <c r="GG56" s="914"/>
      <c r="GH56" s="914"/>
      <c r="GI56" s="914"/>
      <c r="GJ56" s="914"/>
      <c r="GK56" s="914"/>
      <c r="GL56" s="914"/>
      <c r="GM56" s="914"/>
      <c r="GN56" s="914"/>
      <c r="GO56" s="914"/>
      <c r="GP56" s="914"/>
      <c r="GQ56" s="914"/>
      <c r="GR56" s="914"/>
      <c r="GS56" s="914"/>
      <c r="GT56" s="914"/>
      <c r="GU56" s="914"/>
      <c r="GV56" s="914"/>
      <c r="GW56" s="914"/>
      <c r="GX56" s="914"/>
      <c r="GY56" s="914"/>
      <c r="GZ56" s="914"/>
      <c r="HA56" s="914"/>
      <c r="HB56" s="914"/>
      <c r="HC56" s="914"/>
      <c r="HD56" s="914"/>
      <c r="HE56" s="914"/>
      <c r="HF56" s="914"/>
      <c r="HG56" s="914"/>
      <c r="HH56" s="914"/>
      <c r="HI56" s="914"/>
      <c r="HJ56" s="914"/>
      <c r="HK56" s="914"/>
      <c r="HL56" s="914"/>
      <c r="HM56" s="914"/>
      <c r="HN56" s="914"/>
      <c r="HO56" s="914"/>
      <c r="HP56" s="914"/>
      <c r="HQ56" s="914"/>
      <c r="HR56" s="914"/>
      <c r="HS56" s="914"/>
      <c r="HT56" s="914"/>
      <c r="HU56" s="914"/>
      <c r="HV56" s="914"/>
      <c r="HW56" s="914"/>
      <c r="HX56" s="914"/>
      <c r="HY56" s="914"/>
      <c r="HZ56" s="914"/>
      <c r="IA56" s="914"/>
      <c r="IB56" s="914"/>
      <c r="IC56" s="914"/>
      <c r="ID56" s="914"/>
      <c r="IE56" s="914"/>
      <c r="IF56" s="914"/>
      <c r="IG56" s="914"/>
      <c r="IH56" s="914"/>
      <c r="II56" s="914"/>
      <c r="IJ56" s="914"/>
      <c r="IK56" s="914"/>
      <c r="IL56" s="914"/>
      <c r="IM56" s="914"/>
      <c r="IN56" s="914"/>
      <c r="IO56" s="914"/>
      <c r="IP56" s="914"/>
      <c r="IQ56" s="914"/>
      <c r="IR56" s="914"/>
      <c r="IS56" s="914"/>
      <c r="IT56" s="914"/>
      <c r="IU56" s="914"/>
      <c r="IV56" s="914"/>
      <c r="IW56" s="914"/>
      <c r="IX56" s="914"/>
      <c r="IY56" s="914"/>
      <c r="IZ56" s="914"/>
      <c r="JA56" s="914"/>
      <c r="JB56" s="914"/>
      <c r="JC56" s="914"/>
      <c r="JD56" s="914"/>
      <c r="JE56" s="914"/>
      <c r="JF56" s="914"/>
      <c r="JG56" s="914"/>
      <c r="JH56" s="914"/>
      <c r="JI56" s="914"/>
      <c r="JJ56" s="914"/>
      <c r="JK56" s="914"/>
      <c r="JL56" s="914"/>
      <c r="JM56" s="914"/>
      <c r="JN56" s="914"/>
      <c r="JO56" s="914"/>
      <c r="JP56" s="914"/>
      <c r="JQ56" s="914"/>
      <c r="JR56" s="914"/>
      <c r="JS56" s="914"/>
      <c r="JT56" s="914"/>
      <c r="JU56" s="914"/>
      <c r="JV56" s="914"/>
      <c r="JW56" s="914"/>
      <c r="JX56" s="914"/>
      <c r="JY56" s="914"/>
      <c r="JZ56" s="914"/>
      <c r="KA56" s="914"/>
      <c r="KB56" s="914"/>
      <c r="KC56" s="914"/>
      <c r="KD56" s="914"/>
      <c r="KE56" s="914"/>
      <c r="KF56" s="914"/>
      <c r="KG56" s="914"/>
      <c r="KH56" s="914"/>
      <c r="KI56" s="914"/>
      <c r="KJ56" s="914"/>
      <c r="KK56" s="914"/>
      <c r="KL56" s="914"/>
      <c r="KM56" s="914"/>
      <c r="KN56" s="914"/>
      <c r="KO56" s="914"/>
      <c r="KP56" s="914"/>
      <c r="KQ56" s="914"/>
      <c r="KR56" s="914"/>
      <c r="KS56" s="914"/>
      <c r="KT56" s="914"/>
      <c r="KU56" s="914"/>
      <c r="KV56" s="914"/>
      <c r="KW56" s="914"/>
      <c r="KX56" s="914"/>
      <c r="KY56" s="914"/>
      <c r="KZ56" s="914"/>
      <c r="LA56" s="914"/>
      <c r="LB56" s="914"/>
      <c r="LC56" s="914"/>
      <c r="LD56" s="914"/>
      <c r="LE56" s="914"/>
      <c r="LF56" s="914"/>
      <c r="LG56" s="914"/>
      <c r="LH56" s="914"/>
      <c r="LI56" s="914"/>
      <c r="LJ56" s="914"/>
      <c r="LK56" s="914"/>
      <c r="LL56" s="914"/>
      <c r="LM56" s="914"/>
      <c r="LN56" s="914"/>
      <c r="LO56" s="914"/>
      <c r="LP56" s="914"/>
      <c r="LQ56" s="914"/>
      <c r="LR56" s="914"/>
      <c r="LS56" s="914"/>
      <c r="LT56" s="914"/>
      <c r="LU56" s="914"/>
      <c r="LV56" s="914"/>
      <c r="LW56" s="914"/>
      <c r="LX56" s="914"/>
      <c r="LY56" s="914"/>
      <c r="LZ56" s="914"/>
      <c r="MA56" s="914"/>
      <c r="MB56" s="914"/>
      <c r="MC56" s="914"/>
      <c r="MD56" s="914"/>
      <c r="ME56" s="914"/>
      <c r="MF56" s="914"/>
      <c r="MG56" s="914"/>
      <c r="MH56" s="914"/>
      <c r="MI56" s="914"/>
      <c r="MJ56" s="914"/>
      <c r="MK56" s="914"/>
      <c r="ML56" s="914"/>
      <c r="MM56" s="914"/>
      <c r="MN56" s="914"/>
      <c r="MO56" s="914"/>
      <c r="MP56" s="914"/>
      <c r="MQ56" s="914"/>
      <c r="MR56" s="914"/>
      <c r="MS56" s="914"/>
      <c r="MT56" s="914"/>
      <c r="MU56" s="914"/>
      <c r="MV56" s="914"/>
      <c r="MW56" s="914"/>
      <c r="MX56" s="914"/>
      <c r="MY56" s="914"/>
      <c r="MZ56" s="914"/>
      <c r="NA56" s="914"/>
      <c r="NB56" s="914"/>
      <c r="NC56" s="914"/>
      <c r="ND56" s="914"/>
      <c r="NE56" s="914"/>
      <c r="NF56" s="914"/>
      <c r="NG56" s="914"/>
      <c r="NH56" s="914"/>
      <c r="NI56" s="914"/>
      <c r="NJ56" s="914"/>
      <c r="NK56" s="914"/>
      <c r="NL56" s="914"/>
      <c r="NM56" s="914"/>
      <c r="NN56" s="914"/>
      <c r="NO56" s="914"/>
      <c r="NP56" s="914"/>
      <c r="NQ56" s="914"/>
      <c r="NR56" s="914"/>
      <c r="NS56" s="914"/>
      <c r="NT56" s="914"/>
      <c r="NU56" s="914"/>
      <c r="NV56" s="914"/>
      <c r="NW56" s="914"/>
      <c r="NX56" s="914"/>
      <c r="NY56" s="914"/>
      <c r="NZ56" s="914"/>
      <c r="OA56" s="914"/>
      <c r="OB56" s="914"/>
      <c r="OC56" s="914"/>
      <c r="OD56" s="914"/>
      <c r="OE56" s="914"/>
      <c r="OF56" s="914"/>
      <c r="OG56" s="914"/>
      <c r="OH56" s="914"/>
      <c r="OI56" s="914"/>
      <c r="OJ56" s="914"/>
      <c r="OK56" s="914"/>
      <c r="OL56" s="914"/>
      <c r="OM56" s="914"/>
      <c r="ON56" s="914"/>
      <c r="OO56" s="914"/>
      <c r="OP56" s="914"/>
      <c r="OQ56" s="914"/>
      <c r="OR56" s="914"/>
      <c r="OS56" s="914"/>
      <c r="OT56" s="914"/>
      <c r="OU56" s="914"/>
      <c r="OV56" s="914"/>
      <c r="OW56" s="914"/>
      <c r="OX56" s="914"/>
      <c r="OY56" s="914"/>
      <c r="OZ56" s="914"/>
      <c r="PA56" s="914"/>
      <c r="PB56" s="914"/>
      <c r="PC56" s="914"/>
      <c r="PD56" s="914"/>
      <c r="PE56" s="914"/>
      <c r="PF56" s="914"/>
      <c r="PG56" s="914"/>
      <c r="PH56" s="914"/>
      <c r="PI56" s="914"/>
      <c r="PJ56" s="914"/>
      <c r="PK56" s="914"/>
      <c r="PL56" s="914"/>
      <c r="PM56" s="914"/>
      <c r="PN56" s="914"/>
      <c r="PO56" s="914"/>
      <c r="PP56" s="914"/>
      <c r="PQ56" s="914"/>
      <c r="PR56" s="914"/>
      <c r="PS56" s="914"/>
      <c r="PT56" s="914"/>
      <c r="PU56" s="914"/>
      <c r="PV56" s="914"/>
      <c r="PW56" s="914"/>
      <c r="PX56" s="914"/>
      <c r="PY56" s="914"/>
      <c r="PZ56" s="914"/>
      <c r="QA56" s="914"/>
      <c r="QB56" s="914"/>
      <c r="QC56" s="914"/>
      <c r="QD56" s="914"/>
      <c r="QE56" s="914"/>
      <c r="QF56" s="914"/>
      <c r="QG56" s="914"/>
      <c r="QH56" s="914"/>
      <c r="QI56" s="914"/>
      <c r="QJ56" s="914"/>
      <c r="QK56" s="914"/>
      <c r="QL56" s="914"/>
      <c r="QM56" s="914"/>
      <c r="QN56" s="914"/>
      <c r="QO56" s="914"/>
      <c r="QP56" s="914"/>
      <c r="QQ56" s="914"/>
      <c r="QR56" s="914"/>
      <c r="QS56" s="914"/>
      <c r="QT56" s="914"/>
      <c r="QU56" s="914"/>
      <c r="QV56" s="914"/>
      <c r="QW56" s="914"/>
      <c r="QX56" s="914"/>
      <c r="QY56" s="914"/>
      <c r="QZ56" s="914"/>
      <c r="RA56" s="914"/>
      <c r="RB56" s="914"/>
      <c r="RC56" s="914"/>
      <c r="RD56" s="914"/>
      <c r="RE56" s="914"/>
      <c r="RF56" s="914"/>
      <c r="RG56" s="914"/>
      <c r="RH56" s="914"/>
      <c r="RI56" s="914"/>
      <c r="RJ56" s="914"/>
      <c r="RK56" s="914"/>
      <c r="RL56" s="914"/>
      <c r="RM56" s="914"/>
      <c r="RN56" s="914"/>
      <c r="RO56" s="914"/>
      <c r="RP56" s="914"/>
      <c r="RQ56" s="914"/>
      <c r="RR56" s="914"/>
      <c r="RS56" s="914"/>
      <c r="RT56" s="914"/>
      <c r="RU56" s="914"/>
      <c r="RV56" s="914"/>
      <c r="RW56" s="914"/>
      <c r="RX56" s="914"/>
      <c r="RY56" s="914"/>
      <c r="RZ56" s="914"/>
      <c r="SA56" s="914"/>
      <c r="SB56" s="914"/>
      <c r="SC56" s="914"/>
      <c r="SD56" s="914"/>
      <c r="SE56" s="914"/>
      <c r="SF56" s="914"/>
      <c r="SG56" s="914"/>
      <c r="SH56" s="914"/>
      <c r="SI56" s="914"/>
      <c r="SJ56" s="914"/>
      <c r="SK56" s="914"/>
      <c r="SL56" s="914"/>
      <c r="SM56" s="914"/>
      <c r="SN56" s="914"/>
      <c r="SO56" s="914"/>
      <c r="SP56" s="914"/>
      <c r="SQ56" s="914"/>
      <c r="SR56" s="914"/>
      <c r="SS56" s="914"/>
      <c r="ST56" s="914"/>
      <c r="SU56" s="914"/>
      <c r="SV56" s="914"/>
      <c r="SW56" s="914"/>
      <c r="SX56" s="914"/>
      <c r="SY56" s="914"/>
      <c r="SZ56" s="914"/>
      <c r="TA56" s="914"/>
      <c r="TB56" s="914"/>
      <c r="TC56" s="914"/>
      <c r="TD56" s="914"/>
      <c r="TE56" s="914"/>
      <c r="TF56" s="914"/>
      <c r="TG56" s="914"/>
      <c r="TH56" s="914"/>
      <c r="TI56" s="914"/>
      <c r="TJ56" s="914"/>
      <c r="TK56" s="914"/>
      <c r="TL56" s="914"/>
      <c r="TM56" s="914"/>
      <c r="TN56" s="914"/>
      <c r="TO56" s="914"/>
      <c r="TP56" s="914"/>
      <c r="TQ56" s="914"/>
      <c r="TR56" s="914"/>
      <c r="TS56" s="914"/>
      <c r="TT56" s="914"/>
      <c r="TU56" s="914"/>
      <c r="TV56" s="914"/>
      <c r="TW56" s="914"/>
      <c r="TX56" s="914"/>
      <c r="TY56" s="914"/>
      <c r="TZ56" s="914"/>
      <c r="UA56" s="914"/>
      <c r="UB56" s="914"/>
      <c r="UC56" s="914"/>
      <c r="UD56" s="914"/>
      <c r="UE56" s="914"/>
      <c r="UF56" s="914"/>
      <c r="UG56" s="914"/>
      <c r="UH56" s="914"/>
      <c r="UI56" s="914"/>
      <c r="UJ56" s="914"/>
      <c r="UK56" s="914"/>
      <c r="UL56" s="914"/>
      <c r="UM56" s="914"/>
      <c r="UN56" s="914"/>
      <c r="UO56" s="914"/>
      <c r="UP56" s="914"/>
      <c r="UQ56" s="914"/>
      <c r="UR56" s="914"/>
      <c r="US56" s="914"/>
      <c r="UT56" s="914"/>
      <c r="UU56" s="914"/>
      <c r="UV56" s="914"/>
      <c r="UW56" s="914"/>
      <c r="UX56" s="914"/>
      <c r="UY56" s="914"/>
      <c r="UZ56" s="914"/>
      <c r="VA56" s="914"/>
      <c r="VB56" s="914"/>
      <c r="VC56" s="914"/>
      <c r="VD56" s="914"/>
      <c r="VE56" s="914"/>
      <c r="VF56" s="914"/>
      <c r="VG56" s="914"/>
      <c r="VH56" s="914"/>
      <c r="VI56" s="914"/>
      <c r="VJ56" s="914"/>
      <c r="VK56" s="914"/>
      <c r="VL56" s="914"/>
      <c r="VM56" s="914"/>
      <c r="VN56" s="914"/>
      <c r="VO56" s="914"/>
      <c r="VP56" s="914"/>
      <c r="VQ56" s="914"/>
      <c r="VR56" s="914"/>
      <c r="VS56" s="914"/>
      <c r="VT56" s="914"/>
      <c r="VU56" s="914"/>
      <c r="VV56" s="914"/>
      <c r="VW56" s="914"/>
      <c r="VX56" s="914"/>
      <c r="VY56" s="914"/>
      <c r="VZ56" s="914"/>
      <c r="WA56" s="914"/>
      <c r="WB56" s="914"/>
      <c r="WC56" s="914"/>
      <c r="WD56" s="914"/>
      <c r="WE56" s="914"/>
      <c r="WF56" s="914"/>
      <c r="WG56" s="914"/>
      <c r="WH56" s="914"/>
      <c r="WI56" s="914"/>
      <c r="WJ56" s="914"/>
      <c r="WK56" s="914"/>
      <c r="WL56" s="914"/>
      <c r="WM56" s="914"/>
      <c r="WN56" s="914"/>
      <c r="WO56" s="914"/>
      <c r="WP56" s="914"/>
      <c r="WQ56" s="914"/>
      <c r="WR56" s="914"/>
      <c r="WS56" s="914"/>
      <c r="WT56" s="914"/>
      <c r="WU56" s="914"/>
      <c r="WV56" s="914"/>
      <c r="WW56" s="914"/>
      <c r="WX56" s="914"/>
      <c r="WY56" s="914"/>
      <c r="WZ56" s="914"/>
      <c r="XA56" s="914"/>
      <c r="XB56" s="914"/>
      <c r="XC56" s="914"/>
      <c r="XD56" s="914"/>
      <c r="XE56" s="914"/>
      <c r="XF56" s="914"/>
      <c r="XG56" s="914"/>
      <c r="XH56" s="914"/>
      <c r="XI56" s="914"/>
      <c r="XJ56" s="914"/>
      <c r="XK56" s="914"/>
      <c r="XL56" s="914"/>
      <c r="XM56" s="914"/>
      <c r="XN56" s="914"/>
      <c r="XO56" s="914"/>
      <c r="XP56" s="914"/>
      <c r="XQ56" s="914"/>
      <c r="XR56" s="914"/>
      <c r="XS56" s="914"/>
      <c r="XT56" s="914"/>
      <c r="XU56" s="914"/>
      <c r="XV56" s="914"/>
      <c r="XW56" s="914"/>
      <c r="XX56" s="914"/>
      <c r="XY56" s="914"/>
      <c r="XZ56" s="914"/>
      <c r="YA56" s="914"/>
      <c r="YB56" s="914"/>
      <c r="YC56" s="914"/>
      <c r="YD56" s="914"/>
      <c r="YE56" s="914"/>
      <c r="YF56" s="914"/>
      <c r="YG56" s="914"/>
      <c r="YH56" s="914"/>
      <c r="YI56" s="914"/>
      <c r="YJ56" s="914"/>
      <c r="YK56" s="914"/>
      <c r="YL56" s="914"/>
      <c r="YM56" s="914"/>
      <c r="YN56" s="914"/>
      <c r="YO56" s="914"/>
      <c r="YP56" s="914"/>
      <c r="YQ56" s="914"/>
      <c r="YR56" s="914"/>
      <c r="YS56" s="914"/>
      <c r="YT56" s="914"/>
      <c r="YU56" s="914"/>
      <c r="YV56" s="914"/>
      <c r="YW56" s="914"/>
      <c r="YX56" s="914"/>
      <c r="YY56" s="914"/>
      <c r="YZ56" s="914"/>
      <c r="ZA56" s="914"/>
      <c r="ZB56" s="914"/>
      <c r="ZC56" s="914"/>
      <c r="ZD56" s="914"/>
      <c r="ZE56" s="914"/>
      <c r="ZF56" s="914"/>
      <c r="ZG56" s="914"/>
      <c r="ZH56" s="914"/>
      <c r="ZI56" s="914"/>
      <c r="ZJ56" s="914"/>
      <c r="ZK56" s="914"/>
      <c r="ZL56" s="914"/>
      <c r="ZM56" s="914"/>
      <c r="ZN56" s="914"/>
      <c r="ZO56" s="914"/>
      <c r="ZP56" s="914"/>
      <c r="ZQ56" s="914"/>
      <c r="ZR56" s="914"/>
      <c r="ZS56" s="914"/>
      <c r="ZT56" s="914"/>
      <c r="ZU56" s="914"/>
      <c r="ZV56" s="914"/>
      <c r="ZW56" s="914"/>
      <c r="ZX56" s="914"/>
      <c r="ZY56" s="914"/>
      <c r="ZZ56" s="914"/>
    </row>
    <row r="57" spans="1:702" s="879" customFormat="1" ht="12.75" customHeight="1">
      <c r="A57" s="914"/>
      <c r="B57" s="914"/>
      <c r="C57" s="914"/>
      <c r="D57" s="914"/>
      <c r="E57" s="914"/>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4"/>
      <c r="AY57" s="914"/>
      <c r="AZ57" s="914"/>
      <c r="BA57" s="914"/>
      <c r="BB57" s="914"/>
      <c r="BC57" s="914"/>
      <c r="BD57" s="914"/>
      <c r="BE57" s="914"/>
      <c r="BF57" s="914"/>
      <c r="BG57" s="914"/>
      <c r="BH57" s="914"/>
      <c r="BI57" s="914"/>
      <c r="BJ57" s="914"/>
      <c r="BK57" s="914"/>
      <c r="BL57" s="914"/>
      <c r="BM57" s="914"/>
      <c r="BN57" s="914"/>
      <c r="BO57" s="914"/>
      <c r="BP57" s="914"/>
      <c r="BQ57" s="914"/>
      <c r="BR57" s="914"/>
      <c r="BS57" s="914"/>
      <c r="BT57" s="914"/>
      <c r="BU57" s="914"/>
      <c r="BV57" s="914"/>
      <c r="BW57" s="914"/>
      <c r="BX57" s="914"/>
      <c r="BY57" s="914"/>
      <c r="BZ57" s="914"/>
      <c r="CA57" s="914"/>
      <c r="CB57" s="914"/>
      <c r="CC57" s="914"/>
      <c r="CD57" s="914"/>
      <c r="CE57" s="914"/>
      <c r="CF57" s="914"/>
      <c r="CG57" s="914"/>
      <c r="CH57" s="914"/>
      <c r="CI57" s="914"/>
      <c r="CJ57" s="914"/>
      <c r="CK57" s="914"/>
      <c r="CL57" s="914"/>
      <c r="CM57" s="914"/>
      <c r="CN57" s="914"/>
      <c r="CO57" s="914"/>
      <c r="CP57" s="914"/>
      <c r="CQ57" s="914"/>
      <c r="CR57" s="914"/>
      <c r="CS57" s="914"/>
      <c r="CT57" s="914"/>
      <c r="CU57" s="914"/>
      <c r="CV57" s="914"/>
      <c r="CW57" s="914"/>
      <c r="CX57" s="914"/>
      <c r="CY57" s="914"/>
      <c r="CZ57" s="914"/>
      <c r="DA57" s="914"/>
      <c r="DB57" s="914"/>
      <c r="DC57" s="914"/>
      <c r="DD57" s="914"/>
      <c r="DE57" s="914"/>
      <c r="DF57" s="914"/>
      <c r="DG57" s="914"/>
      <c r="DH57" s="914"/>
      <c r="DI57" s="914"/>
      <c r="DJ57" s="914"/>
      <c r="DK57" s="914"/>
      <c r="DL57" s="914"/>
      <c r="DM57" s="914"/>
      <c r="DN57" s="914"/>
      <c r="DO57" s="914"/>
      <c r="DP57" s="914"/>
      <c r="DQ57" s="914"/>
      <c r="DR57" s="914"/>
      <c r="DS57" s="914"/>
      <c r="DT57" s="914"/>
      <c r="DU57" s="914"/>
      <c r="DV57" s="914"/>
      <c r="DW57" s="914"/>
      <c r="DX57" s="914"/>
      <c r="DY57" s="914"/>
      <c r="DZ57" s="914"/>
      <c r="EA57" s="914"/>
      <c r="EB57" s="914"/>
      <c r="EC57" s="914"/>
      <c r="ED57" s="914"/>
      <c r="EE57" s="914"/>
      <c r="EF57" s="914"/>
      <c r="EG57" s="914"/>
      <c r="EH57" s="914"/>
      <c r="EI57" s="914"/>
      <c r="EJ57" s="914"/>
      <c r="EK57" s="914"/>
      <c r="EL57" s="914"/>
      <c r="EM57" s="914"/>
      <c r="EN57" s="914"/>
      <c r="EO57" s="914"/>
      <c r="EP57" s="914"/>
      <c r="EQ57" s="914"/>
      <c r="ER57" s="914"/>
      <c r="ES57" s="914"/>
      <c r="ET57" s="914"/>
      <c r="EU57" s="914"/>
      <c r="EV57" s="914"/>
      <c r="EW57" s="914"/>
      <c r="EX57" s="914"/>
      <c r="EY57" s="914"/>
      <c r="EZ57" s="914"/>
      <c r="FA57" s="914"/>
      <c r="FB57" s="914"/>
      <c r="FC57" s="914"/>
      <c r="FD57" s="914"/>
      <c r="FE57" s="914"/>
      <c r="FF57" s="914"/>
      <c r="FG57" s="914"/>
      <c r="FH57" s="914"/>
      <c r="FI57" s="914"/>
      <c r="FJ57" s="914"/>
      <c r="FK57" s="914"/>
      <c r="FL57" s="914"/>
      <c r="FM57" s="914"/>
      <c r="FN57" s="914"/>
      <c r="FO57" s="914"/>
      <c r="FP57" s="914"/>
      <c r="FQ57" s="914"/>
      <c r="FR57" s="914"/>
      <c r="FS57" s="914"/>
      <c r="FT57" s="914"/>
      <c r="FU57" s="914"/>
      <c r="FV57" s="914"/>
      <c r="FW57" s="914"/>
      <c r="FX57" s="914"/>
      <c r="FY57" s="914"/>
      <c r="FZ57" s="914"/>
      <c r="GA57" s="914"/>
      <c r="GB57" s="914"/>
      <c r="GC57" s="914"/>
      <c r="GD57" s="914"/>
      <c r="GE57" s="914"/>
      <c r="GF57" s="914"/>
      <c r="GG57" s="914"/>
      <c r="GH57" s="914"/>
      <c r="GI57" s="914"/>
      <c r="GJ57" s="914"/>
      <c r="GK57" s="914"/>
      <c r="GL57" s="914"/>
      <c r="GM57" s="914"/>
      <c r="GN57" s="914"/>
      <c r="GO57" s="914"/>
      <c r="GP57" s="914"/>
      <c r="GQ57" s="914"/>
      <c r="GR57" s="914"/>
      <c r="GS57" s="914"/>
      <c r="GT57" s="914"/>
      <c r="GU57" s="914"/>
      <c r="GV57" s="914"/>
      <c r="GW57" s="914"/>
      <c r="GX57" s="914"/>
      <c r="GY57" s="914"/>
      <c r="GZ57" s="914"/>
      <c r="HA57" s="914"/>
      <c r="HB57" s="914"/>
      <c r="HC57" s="914"/>
      <c r="HD57" s="914"/>
      <c r="HE57" s="914"/>
      <c r="HF57" s="914"/>
      <c r="HG57" s="914"/>
      <c r="HH57" s="914"/>
      <c r="HI57" s="914"/>
      <c r="HJ57" s="914"/>
      <c r="HK57" s="914"/>
      <c r="HL57" s="914"/>
      <c r="HM57" s="914"/>
      <c r="HN57" s="914"/>
      <c r="HO57" s="914"/>
      <c r="HP57" s="914"/>
      <c r="HQ57" s="914"/>
      <c r="HR57" s="914"/>
      <c r="HS57" s="914"/>
      <c r="HT57" s="914"/>
      <c r="HU57" s="914"/>
      <c r="HV57" s="914"/>
      <c r="HW57" s="914"/>
      <c r="HX57" s="914"/>
      <c r="HY57" s="914"/>
      <c r="HZ57" s="914"/>
      <c r="IA57" s="914"/>
      <c r="IB57" s="914"/>
      <c r="IC57" s="914"/>
      <c r="ID57" s="914"/>
      <c r="IE57" s="914"/>
      <c r="IF57" s="914"/>
      <c r="IG57" s="914"/>
      <c r="IH57" s="914"/>
      <c r="II57" s="914"/>
      <c r="IJ57" s="914"/>
      <c r="IK57" s="914"/>
      <c r="IL57" s="914"/>
      <c r="IM57" s="914"/>
      <c r="IN57" s="914"/>
      <c r="IO57" s="914"/>
      <c r="IP57" s="914"/>
      <c r="IQ57" s="914"/>
      <c r="IR57" s="914"/>
      <c r="IS57" s="914"/>
      <c r="IT57" s="914"/>
      <c r="IU57" s="914"/>
      <c r="IV57" s="914"/>
      <c r="IW57" s="914"/>
      <c r="IX57" s="914"/>
      <c r="IY57" s="914"/>
      <c r="IZ57" s="914"/>
      <c r="JA57" s="914"/>
      <c r="JB57" s="914"/>
      <c r="JC57" s="914"/>
      <c r="JD57" s="914"/>
      <c r="JE57" s="914"/>
      <c r="JF57" s="914"/>
      <c r="JG57" s="914"/>
      <c r="JH57" s="914"/>
      <c r="JI57" s="914"/>
      <c r="JJ57" s="914"/>
      <c r="JK57" s="914"/>
      <c r="JL57" s="914"/>
      <c r="JM57" s="914"/>
      <c r="JN57" s="914"/>
      <c r="JO57" s="914"/>
      <c r="JP57" s="914"/>
      <c r="JQ57" s="914"/>
      <c r="JR57" s="914"/>
      <c r="JS57" s="914"/>
      <c r="JT57" s="914"/>
      <c r="JU57" s="914"/>
      <c r="JV57" s="914"/>
      <c r="JW57" s="914"/>
      <c r="JX57" s="914"/>
      <c r="JY57" s="914"/>
      <c r="JZ57" s="914"/>
      <c r="KA57" s="914"/>
      <c r="KB57" s="914"/>
      <c r="KC57" s="914"/>
      <c r="KD57" s="914"/>
      <c r="KE57" s="914"/>
      <c r="KF57" s="914"/>
      <c r="KG57" s="914"/>
      <c r="KH57" s="914"/>
      <c r="KI57" s="914"/>
      <c r="KJ57" s="914"/>
      <c r="KK57" s="914"/>
      <c r="KL57" s="914"/>
      <c r="KM57" s="914"/>
      <c r="KN57" s="914"/>
      <c r="KO57" s="914"/>
      <c r="KP57" s="914"/>
      <c r="KQ57" s="914"/>
      <c r="KR57" s="914"/>
      <c r="KS57" s="914"/>
      <c r="KT57" s="914"/>
      <c r="KU57" s="914"/>
      <c r="KV57" s="914"/>
      <c r="KW57" s="914"/>
      <c r="KX57" s="914"/>
      <c r="KY57" s="914"/>
      <c r="KZ57" s="914"/>
      <c r="LA57" s="914"/>
      <c r="LB57" s="914"/>
      <c r="LC57" s="914"/>
      <c r="LD57" s="914"/>
      <c r="LE57" s="914"/>
      <c r="LF57" s="914"/>
      <c r="LG57" s="914"/>
      <c r="LH57" s="914"/>
      <c r="LI57" s="914"/>
      <c r="LJ57" s="914"/>
      <c r="LK57" s="914"/>
      <c r="LL57" s="914"/>
      <c r="LM57" s="914"/>
      <c r="LN57" s="914"/>
      <c r="LO57" s="914"/>
      <c r="LP57" s="914"/>
      <c r="LQ57" s="914"/>
      <c r="LR57" s="914"/>
      <c r="LS57" s="914"/>
      <c r="LT57" s="914"/>
      <c r="LU57" s="914"/>
      <c r="LV57" s="914"/>
      <c r="LW57" s="914"/>
      <c r="LX57" s="914"/>
      <c r="LY57" s="914"/>
      <c r="LZ57" s="914"/>
      <c r="MA57" s="914"/>
      <c r="MB57" s="914"/>
      <c r="MC57" s="914"/>
      <c r="MD57" s="914"/>
      <c r="ME57" s="914"/>
      <c r="MF57" s="914"/>
      <c r="MG57" s="914"/>
      <c r="MH57" s="914"/>
      <c r="MI57" s="914"/>
      <c r="MJ57" s="914"/>
      <c r="MK57" s="914"/>
      <c r="ML57" s="914"/>
      <c r="MM57" s="914"/>
      <c r="MN57" s="914"/>
      <c r="MO57" s="914"/>
      <c r="MP57" s="914"/>
      <c r="MQ57" s="914"/>
      <c r="MR57" s="914"/>
      <c r="MS57" s="914"/>
      <c r="MT57" s="914"/>
      <c r="MU57" s="914"/>
      <c r="MV57" s="914"/>
      <c r="MW57" s="914"/>
      <c r="MX57" s="914"/>
      <c r="MY57" s="914"/>
      <c r="MZ57" s="914"/>
      <c r="NA57" s="914"/>
      <c r="NB57" s="914"/>
      <c r="NC57" s="914"/>
      <c r="ND57" s="914"/>
      <c r="NE57" s="914"/>
      <c r="NF57" s="914"/>
      <c r="NG57" s="914"/>
      <c r="NH57" s="914"/>
      <c r="NI57" s="914"/>
      <c r="NJ57" s="914"/>
      <c r="NK57" s="914"/>
      <c r="NL57" s="914"/>
      <c r="NM57" s="914"/>
      <c r="NN57" s="914"/>
      <c r="NO57" s="914"/>
      <c r="NP57" s="914"/>
      <c r="NQ57" s="914"/>
      <c r="NR57" s="914"/>
      <c r="NS57" s="914"/>
      <c r="NT57" s="914"/>
      <c r="NU57" s="914"/>
      <c r="NV57" s="914"/>
      <c r="NW57" s="914"/>
      <c r="NX57" s="914"/>
      <c r="NY57" s="914"/>
      <c r="NZ57" s="914"/>
      <c r="OA57" s="914"/>
      <c r="OB57" s="914"/>
      <c r="OC57" s="914"/>
      <c r="OD57" s="914"/>
      <c r="OE57" s="914"/>
      <c r="OF57" s="914"/>
      <c r="OG57" s="914"/>
      <c r="OH57" s="914"/>
      <c r="OI57" s="914"/>
      <c r="OJ57" s="914"/>
      <c r="OK57" s="914"/>
      <c r="OL57" s="914"/>
      <c r="OM57" s="914"/>
      <c r="ON57" s="914"/>
      <c r="OO57" s="914"/>
      <c r="OP57" s="914"/>
      <c r="OQ57" s="914"/>
      <c r="OR57" s="914"/>
      <c r="OS57" s="914"/>
      <c r="OT57" s="914"/>
      <c r="OU57" s="914"/>
      <c r="OV57" s="914"/>
      <c r="OW57" s="914"/>
      <c r="OX57" s="914"/>
      <c r="OY57" s="914"/>
      <c r="OZ57" s="914"/>
      <c r="PA57" s="914"/>
      <c r="PB57" s="914"/>
      <c r="PC57" s="914"/>
      <c r="PD57" s="914"/>
      <c r="PE57" s="914"/>
      <c r="PF57" s="914"/>
      <c r="PG57" s="914"/>
      <c r="PH57" s="914"/>
      <c r="PI57" s="914"/>
      <c r="PJ57" s="914"/>
      <c r="PK57" s="914"/>
      <c r="PL57" s="914"/>
      <c r="PM57" s="914"/>
      <c r="PN57" s="914"/>
      <c r="PO57" s="914"/>
      <c r="PP57" s="914"/>
      <c r="PQ57" s="914"/>
      <c r="PR57" s="914"/>
      <c r="PS57" s="914"/>
      <c r="PT57" s="914"/>
      <c r="PU57" s="914"/>
      <c r="PV57" s="914"/>
      <c r="PW57" s="914"/>
      <c r="PX57" s="914"/>
      <c r="PY57" s="914"/>
      <c r="PZ57" s="914"/>
      <c r="QA57" s="914"/>
      <c r="QB57" s="914"/>
      <c r="QC57" s="914"/>
      <c r="QD57" s="914"/>
      <c r="QE57" s="914"/>
      <c r="QF57" s="914"/>
      <c r="QG57" s="914"/>
      <c r="QH57" s="914"/>
      <c r="QI57" s="914"/>
      <c r="QJ57" s="914"/>
      <c r="QK57" s="914"/>
      <c r="QL57" s="914"/>
      <c r="QM57" s="914"/>
      <c r="QN57" s="914"/>
      <c r="QO57" s="914"/>
      <c r="QP57" s="914"/>
      <c r="QQ57" s="914"/>
      <c r="QR57" s="914"/>
      <c r="QS57" s="914"/>
      <c r="QT57" s="914"/>
      <c r="QU57" s="914"/>
      <c r="QV57" s="914"/>
      <c r="QW57" s="914"/>
      <c r="QX57" s="914"/>
      <c r="QY57" s="914"/>
      <c r="QZ57" s="914"/>
      <c r="RA57" s="914"/>
      <c r="RB57" s="914"/>
      <c r="RC57" s="914"/>
      <c r="RD57" s="914"/>
      <c r="RE57" s="914"/>
      <c r="RF57" s="914"/>
      <c r="RG57" s="914"/>
      <c r="RH57" s="914"/>
      <c r="RI57" s="914"/>
      <c r="RJ57" s="914"/>
      <c r="RK57" s="914"/>
      <c r="RL57" s="914"/>
      <c r="RM57" s="914"/>
      <c r="RN57" s="914"/>
      <c r="RO57" s="914"/>
      <c r="RP57" s="914"/>
      <c r="RQ57" s="914"/>
      <c r="RR57" s="914"/>
      <c r="RS57" s="914"/>
      <c r="RT57" s="914"/>
      <c r="RU57" s="914"/>
      <c r="RV57" s="914"/>
      <c r="RW57" s="914"/>
      <c r="RX57" s="914"/>
      <c r="RY57" s="914"/>
      <c r="RZ57" s="914"/>
      <c r="SA57" s="914"/>
      <c r="SB57" s="914"/>
      <c r="SC57" s="914"/>
      <c r="SD57" s="914"/>
      <c r="SE57" s="914"/>
      <c r="SF57" s="914"/>
      <c r="SG57" s="914"/>
      <c r="SH57" s="914"/>
      <c r="SI57" s="914"/>
      <c r="SJ57" s="914"/>
      <c r="SK57" s="914"/>
      <c r="SL57" s="914"/>
      <c r="SM57" s="914"/>
      <c r="SN57" s="914"/>
      <c r="SO57" s="914"/>
      <c r="SP57" s="914"/>
      <c r="SQ57" s="914"/>
      <c r="SR57" s="914"/>
      <c r="SS57" s="914"/>
      <c r="ST57" s="914"/>
      <c r="SU57" s="914"/>
      <c r="SV57" s="914"/>
      <c r="SW57" s="914"/>
      <c r="SX57" s="914"/>
      <c r="SY57" s="914"/>
      <c r="SZ57" s="914"/>
      <c r="TA57" s="914"/>
      <c r="TB57" s="914"/>
      <c r="TC57" s="914"/>
      <c r="TD57" s="914"/>
      <c r="TE57" s="914"/>
      <c r="TF57" s="914"/>
      <c r="TG57" s="914"/>
      <c r="TH57" s="914"/>
      <c r="TI57" s="914"/>
      <c r="TJ57" s="914"/>
      <c r="TK57" s="914"/>
      <c r="TL57" s="914"/>
      <c r="TM57" s="914"/>
      <c r="TN57" s="914"/>
      <c r="TO57" s="914"/>
      <c r="TP57" s="914"/>
      <c r="TQ57" s="914"/>
      <c r="TR57" s="914"/>
      <c r="TS57" s="914"/>
      <c r="TT57" s="914"/>
      <c r="TU57" s="914"/>
      <c r="TV57" s="914"/>
      <c r="TW57" s="914"/>
      <c r="TX57" s="914"/>
      <c r="TY57" s="914"/>
      <c r="TZ57" s="914"/>
      <c r="UA57" s="914"/>
      <c r="UB57" s="914"/>
      <c r="UC57" s="914"/>
      <c r="UD57" s="914"/>
      <c r="UE57" s="914"/>
      <c r="UF57" s="914"/>
      <c r="UG57" s="914"/>
      <c r="UH57" s="914"/>
      <c r="UI57" s="914"/>
      <c r="UJ57" s="914"/>
      <c r="UK57" s="914"/>
      <c r="UL57" s="914"/>
      <c r="UM57" s="914"/>
      <c r="UN57" s="914"/>
      <c r="UO57" s="914"/>
      <c r="UP57" s="914"/>
      <c r="UQ57" s="914"/>
      <c r="UR57" s="914"/>
      <c r="US57" s="914"/>
      <c r="UT57" s="914"/>
      <c r="UU57" s="914"/>
      <c r="UV57" s="914"/>
      <c r="UW57" s="914"/>
      <c r="UX57" s="914"/>
      <c r="UY57" s="914"/>
      <c r="UZ57" s="914"/>
      <c r="VA57" s="914"/>
      <c r="VB57" s="914"/>
      <c r="VC57" s="914"/>
      <c r="VD57" s="914"/>
      <c r="VE57" s="914"/>
      <c r="VF57" s="914"/>
      <c r="VG57" s="914"/>
      <c r="VH57" s="914"/>
      <c r="VI57" s="914"/>
      <c r="VJ57" s="914"/>
      <c r="VK57" s="914"/>
      <c r="VL57" s="914"/>
      <c r="VM57" s="914"/>
      <c r="VN57" s="914"/>
      <c r="VO57" s="914"/>
      <c r="VP57" s="914"/>
      <c r="VQ57" s="914"/>
      <c r="VR57" s="914"/>
      <c r="VS57" s="914"/>
      <c r="VT57" s="914"/>
      <c r="VU57" s="914"/>
      <c r="VV57" s="914"/>
      <c r="VW57" s="914"/>
      <c r="VX57" s="914"/>
      <c r="VY57" s="914"/>
      <c r="VZ57" s="914"/>
      <c r="WA57" s="914"/>
      <c r="WB57" s="914"/>
      <c r="WC57" s="914"/>
      <c r="WD57" s="914"/>
      <c r="WE57" s="914"/>
      <c r="WF57" s="914"/>
      <c r="WG57" s="914"/>
      <c r="WH57" s="914"/>
      <c r="WI57" s="914"/>
      <c r="WJ57" s="914"/>
      <c r="WK57" s="914"/>
      <c r="WL57" s="914"/>
      <c r="WM57" s="914"/>
      <c r="WN57" s="914"/>
      <c r="WO57" s="914"/>
      <c r="WP57" s="914"/>
      <c r="WQ57" s="914"/>
      <c r="WR57" s="914"/>
      <c r="WS57" s="914"/>
      <c r="WT57" s="914"/>
      <c r="WU57" s="914"/>
      <c r="WV57" s="914"/>
      <c r="WW57" s="914"/>
      <c r="WX57" s="914"/>
      <c r="WY57" s="914"/>
      <c r="WZ57" s="914"/>
      <c r="XA57" s="914"/>
      <c r="XB57" s="914"/>
      <c r="XC57" s="914"/>
      <c r="XD57" s="914"/>
      <c r="XE57" s="914"/>
      <c r="XF57" s="914"/>
      <c r="XG57" s="914"/>
      <c r="XH57" s="914"/>
      <c r="XI57" s="914"/>
      <c r="XJ57" s="914"/>
      <c r="XK57" s="914"/>
      <c r="XL57" s="914"/>
      <c r="XM57" s="914"/>
      <c r="XN57" s="914"/>
      <c r="XO57" s="914"/>
      <c r="XP57" s="914"/>
      <c r="XQ57" s="914"/>
      <c r="XR57" s="914"/>
      <c r="XS57" s="914"/>
      <c r="XT57" s="914"/>
      <c r="XU57" s="914"/>
      <c r="XV57" s="914"/>
      <c r="XW57" s="914"/>
      <c r="XX57" s="914"/>
      <c r="XY57" s="914"/>
      <c r="XZ57" s="914"/>
      <c r="YA57" s="914"/>
      <c r="YB57" s="914"/>
      <c r="YC57" s="914"/>
      <c r="YD57" s="914"/>
      <c r="YE57" s="914"/>
      <c r="YF57" s="914"/>
      <c r="YG57" s="914"/>
      <c r="YH57" s="914"/>
      <c r="YI57" s="914"/>
      <c r="YJ57" s="914"/>
      <c r="YK57" s="914"/>
      <c r="YL57" s="914"/>
      <c r="YM57" s="914"/>
      <c r="YN57" s="914"/>
      <c r="YO57" s="914"/>
      <c r="YP57" s="914"/>
      <c r="YQ57" s="914"/>
      <c r="YR57" s="914"/>
      <c r="YS57" s="914"/>
      <c r="YT57" s="914"/>
      <c r="YU57" s="914"/>
      <c r="YV57" s="914"/>
      <c r="YW57" s="914"/>
      <c r="YX57" s="914"/>
      <c r="YY57" s="914"/>
      <c r="YZ57" s="914"/>
      <c r="ZA57" s="914"/>
      <c r="ZB57" s="914"/>
      <c r="ZC57" s="914"/>
      <c r="ZD57" s="914"/>
      <c r="ZE57" s="914"/>
      <c r="ZF57" s="914"/>
      <c r="ZG57" s="914"/>
      <c r="ZH57" s="914"/>
      <c r="ZI57" s="914"/>
      <c r="ZJ57" s="914"/>
      <c r="ZK57" s="914"/>
      <c r="ZL57" s="914"/>
      <c r="ZM57" s="914"/>
      <c r="ZN57" s="914"/>
      <c r="ZO57" s="914"/>
      <c r="ZP57" s="914"/>
      <c r="ZQ57" s="914"/>
      <c r="ZR57" s="914"/>
      <c r="ZS57" s="914"/>
      <c r="ZT57" s="914"/>
      <c r="ZU57" s="914"/>
      <c r="ZV57" s="914"/>
      <c r="ZW57" s="914"/>
      <c r="ZX57" s="914"/>
      <c r="ZY57" s="914"/>
      <c r="ZZ57" s="914"/>
    </row>
    <row r="58" spans="1:702" s="879" customFormat="1" ht="14.45" customHeight="1">
      <c r="A58" s="914"/>
      <c r="B58" s="914"/>
      <c r="C58" s="914"/>
      <c r="D58" s="914"/>
      <c r="E58" s="914"/>
      <c r="F58" s="914"/>
      <c r="G58" s="914"/>
      <c r="H58" s="914"/>
      <c r="I58" s="914"/>
      <c r="J58" s="914"/>
      <c r="K58" s="914"/>
      <c r="L58" s="914"/>
      <c r="M58" s="914"/>
      <c r="N58" s="914"/>
      <c r="O58" s="914"/>
      <c r="P58" s="914"/>
      <c r="Q58" s="914"/>
      <c r="R58" s="914"/>
      <c r="S58" s="914"/>
      <c r="T58" s="914"/>
      <c r="U58" s="914"/>
      <c r="V58" s="914"/>
      <c r="W58" s="914"/>
      <c r="X58" s="914"/>
      <c r="Y58" s="914"/>
      <c r="Z58" s="914"/>
      <c r="AA58" s="914"/>
      <c r="AB58" s="914"/>
      <c r="AC58" s="914"/>
      <c r="AD58" s="914"/>
      <c r="AE58" s="914"/>
      <c r="AF58" s="914"/>
      <c r="AG58" s="914"/>
      <c r="AH58" s="914"/>
      <c r="AI58" s="914"/>
      <c r="AJ58" s="914"/>
      <c r="AK58" s="914"/>
      <c r="AL58" s="914"/>
      <c r="AM58" s="914"/>
      <c r="AN58" s="914"/>
      <c r="AO58" s="914"/>
      <c r="AP58" s="914"/>
      <c r="AQ58" s="914"/>
      <c r="AR58" s="914"/>
      <c r="AS58" s="914"/>
      <c r="AT58" s="914"/>
      <c r="AU58" s="914"/>
      <c r="AV58" s="914"/>
      <c r="AW58" s="914"/>
      <c r="AX58" s="914"/>
      <c r="AY58" s="914"/>
      <c r="AZ58" s="914"/>
      <c r="BA58" s="914"/>
      <c r="BB58" s="914"/>
      <c r="BC58" s="914"/>
      <c r="BD58" s="914"/>
      <c r="BE58" s="914"/>
      <c r="BF58" s="914"/>
      <c r="BG58" s="914"/>
      <c r="BH58" s="914"/>
      <c r="BI58" s="914"/>
      <c r="BJ58" s="914"/>
      <c r="BK58" s="914"/>
      <c r="BL58" s="914"/>
      <c r="BM58" s="914"/>
      <c r="BN58" s="914"/>
      <c r="BO58" s="914"/>
      <c r="BP58" s="914"/>
      <c r="BQ58" s="914"/>
      <c r="BR58" s="914"/>
      <c r="BS58" s="914"/>
      <c r="BT58" s="914"/>
      <c r="BU58" s="914"/>
      <c r="BV58" s="914"/>
      <c r="BW58" s="914"/>
      <c r="BX58" s="914"/>
      <c r="BY58" s="914"/>
      <c r="BZ58" s="914"/>
      <c r="CA58" s="914"/>
      <c r="CB58" s="914"/>
      <c r="CC58" s="914"/>
      <c r="CD58" s="914"/>
      <c r="CE58" s="914"/>
      <c r="CF58" s="914"/>
      <c r="CG58" s="914"/>
      <c r="CH58" s="914"/>
      <c r="CI58" s="914"/>
      <c r="CJ58" s="914"/>
      <c r="CK58" s="914"/>
      <c r="CL58" s="914"/>
      <c r="CM58" s="914"/>
      <c r="CN58" s="914"/>
      <c r="CO58" s="914"/>
      <c r="CP58" s="914"/>
      <c r="CQ58" s="914"/>
      <c r="CR58" s="914"/>
      <c r="CS58" s="914"/>
      <c r="CT58" s="914"/>
      <c r="CU58" s="914"/>
      <c r="CV58" s="914"/>
      <c r="CW58" s="914"/>
      <c r="CX58" s="914"/>
      <c r="CY58" s="914"/>
      <c r="CZ58" s="914"/>
      <c r="DA58" s="914"/>
      <c r="DB58" s="914"/>
      <c r="DC58" s="914"/>
      <c r="DD58" s="914"/>
      <c r="DE58" s="914"/>
      <c r="DF58" s="914"/>
      <c r="DG58" s="914"/>
      <c r="DH58" s="914"/>
      <c r="DI58" s="914"/>
      <c r="DJ58" s="914"/>
      <c r="DK58" s="914"/>
      <c r="DL58" s="914"/>
      <c r="DM58" s="914"/>
      <c r="DN58" s="914"/>
      <c r="DO58" s="914"/>
      <c r="DP58" s="914"/>
      <c r="DQ58" s="914"/>
      <c r="DR58" s="914"/>
      <c r="DS58" s="914"/>
      <c r="DT58" s="914"/>
      <c r="DU58" s="914"/>
      <c r="DV58" s="914"/>
      <c r="DW58" s="914"/>
      <c r="DX58" s="914"/>
      <c r="DY58" s="914"/>
      <c r="DZ58" s="914"/>
      <c r="EA58" s="914"/>
      <c r="EB58" s="914"/>
      <c r="EC58" s="914"/>
      <c r="ED58" s="914"/>
      <c r="EE58" s="914"/>
      <c r="EF58" s="914"/>
      <c r="EG58" s="914"/>
      <c r="EH58" s="914"/>
      <c r="EI58" s="914"/>
      <c r="EJ58" s="914"/>
      <c r="EK58" s="914"/>
      <c r="EL58" s="914"/>
      <c r="EM58" s="914"/>
      <c r="EN58" s="914"/>
      <c r="EO58" s="914"/>
      <c r="EP58" s="914"/>
      <c r="EQ58" s="914"/>
      <c r="ER58" s="914"/>
      <c r="ES58" s="914"/>
      <c r="ET58" s="914"/>
      <c r="EU58" s="914"/>
      <c r="EV58" s="914"/>
      <c r="EW58" s="914"/>
      <c r="EX58" s="914"/>
      <c r="EY58" s="914"/>
      <c r="EZ58" s="914"/>
      <c r="FA58" s="914"/>
      <c r="FB58" s="914"/>
      <c r="FC58" s="914"/>
      <c r="FD58" s="914"/>
      <c r="FE58" s="914"/>
      <c r="FF58" s="914"/>
      <c r="FG58" s="914"/>
      <c r="FH58" s="914"/>
      <c r="FI58" s="914"/>
      <c r="FJ58" s="914"/>
      <c r="FK58" s="914"/>
      <c r="FL58" s="914"/>
      <c r="FM58" s="914"/>
      <c r="FN58" s="914"/>
      <c r="FO58" s="914"/>
      <c r="FP58" s="914"/>
      <c r="FQ58" s="914"/>
      <c r="FR58" s="914"/>
      <c r="FS58" s="914"/>
      <c r="FT58" s="914"/>
      <c r="FU58" s="914"/>
      <c r="FV58" s="914"/>
      <c r="FW58" s="914"/>
      <c r="FX58" s="914"/>
      <c r="FY58" s="914"/>
      <c r="FZ58" s="914"/>
      <c r="GA58" s="914"/>
      <c r="GB58" s="914"/>
      <c r="GC58" s="914"/>
      <c r="GD58" s="914"/>
      <c r="GE58" s="914"/>
      <c r="GF58" s="914"/>
      <c r="GG58" s="914"/>
      <c r="GH58" s="914"/>
      <c r="GI58" s="914"/>
      <c r="GJ58" s="914"/>
      <c r="GK58" s="914"/>
      <c r="GL58" s="914"/>
      <c r="GM58" s="914"/>
      <c r="GN58" s="914"/>
      <c r="GO58" s="914"/>
      <c r="GP58" s="914"/>
      <c r="GQ58" s="914"/>
      <c r="GR58" s="914"/>
      <c r="GS58" s="914"/>
      <c r="GT58" s="914"/>
      <c r="GU58" s="914"/>
      <c r="GV58" s="914"/>
      <c r="GW58" s="914"/>
      <c r="GX58" s="914"/>
      <c r="GY58" s="914"/>
      <c r="GZ58" s="914"/>
      <c r="HA58" s="914"/>
      <c r="HB58" s="914"/>
      <c r="HC58" s="914"/>
      <c r="HD58" s="914"/>
      <c r="HE58" s="914"/>
      <c r="HF58" s="914"/>
      <c r="HG58" s="914"/>
      <c r="HH58" s="914"/>
      <c r="HI58" s="914"/>
      <c r="HJ58" s="914"/>
      <c r="HK58" s="914"/>
      <c r="HL58" s="914"/>
      <c r="HM58" s="914"/>
      <c r="HN58" s="914"/>
      <c r="HO58" s="914"/>
      <c r="HP58" s="914"/>
      <c r="HQ58" s="914"/>
      <c r="HR58" s="914"/>
      <c r="HS58" s="914"/>
      <c r="HT58" s="914"/>
      <c r="HU58" s="914"/>
      <c r="HV58" s="914"/>
      <c r="HW58" s="914"/>
      <c r="HX58" s="914"/>
      <c r="HY58" s="914"/>
      <c r="HZ58" s="914"/>
      <c r="IA58" s="914"/>
      <c r="IB58" s="914"/>
      <c r="IC58" s="914"/>
      <c r="ID58" s="914"/>
      <c r="IE58" s="914"/>
      <c r="IF58" s="914"/>
      <c r="IG58" s="914"/>
      <c r="IH58" s="914"/>
      <c r="II58" s="914"/>
      <c r="IJ58" s="914"/>
      <c r="IK58" s="914"/>
      <c r="IL58" s="914"/>
      <c r="IM58" s="914"/>
      <c r="IN58" s="914"/>
      <c r="IO58" s="914"/>
      <c r="IP58" s="914"/>
      <c r="IQ58" s="914"/>
      <c r="IR58" s="914"/>
      <c r="IS58" s="914"/>
      <c r="IT58" s="914"/>
      <c r="IU58" s="914"/>
      <c r="IV58" s="914"/>
      <c r="IW58" s="914"/>
      <c r="IX58" s="914"/>
      <c r="IY58" s="914"/>
      <c r="IZ58" s="914"/>
      <c r="JA58" s="914"/>
      <c r="JB58" s="914"/>
      <c r="JC58" s="914"/>
      <c r="JD58" s="914"/>
      <c r="JE58" s="914"/>
      <c r="JF58" s="914"/>
      <c r="JG58" s="914"/>
      <c r="JH58" s="914"/>
      <c r="JI58" s="914"/>
      <c r="JJ58" s="914"/>
      <c r="JK58" s="914"/>
      <c r="JL58" s="914"/>
      <c r="JM58" s="914"/>
      <c r="JN58" s="914"/>
      <c r="JO58" s="914"/>
      <c r="JP58" s="914"/>
      <c r="JQ58" s="914"/>
      <c r="JR58" s="914"/>
      <c r="JS58" s="914"/>
      <c r="JT58" s="914"/>
      <c r="JU58" s="914"/>
      <c r="JV58" s="914"/>
      <c r="JW58" s="914"/>
      <c r="JX58" s="914"/>
      <c r="JY58" s="914"/>
      <c r="JZ58" s="914"/>
      <c r="KA58" s="914"/>
      <c r="KB58" s="914"/>
      <c r="KC58" s="914"/>
      <c r="KD58" s="914"/>
      <c r="KE58" s="914"/>
      <c r="KF58" s="914"/>
      <c r="KG58" s="914"/>
      <c r="KH58" s="914"/>
      <c r="KI58" s="914"/>
      <c r="KJ58" s="914"/>
      <c r="KK58" s="914"/>
      <c r="KL58" s="914"/>
      <c r="KM58" s="914"/>
      <c r="KN58" s="914"/>
      <c r="KO58" s="914"/>
      <c r="KP58" s="914"/>
      <c r="KQ58" s="914"/>
      <c r="KR58" s="914"/>
      <c r="KS58" s="914"/>
      <c r="KT58" s="914"/>
      <c r="KU58" s="914"/>
      <c r="KV58" s="914"/>
      <c r="KW58" s="914"/>
      <c r="KX58" s="914"/>
      <c r="KY58" s="914"/>
      <c r="KZ58" s="914"/>
      <c r="LA58" s="914"/>
      <c r="LB58" s="914"/>
      <c r="LC58" s="914"/>
      <c r="LD58" s="914"/>
      <c r="LE58" s="914"/>
      <c r="LF58" s="914"/>
      <c r="LG58" s="914"/>
      <c r="LH58" s="914"/>
      <c r="LI58" s="914"/>
      <c r="LJ58" s="914"/>
      <c r="LK58" s="914"/>
      <c r="LL58" s="914"/>
      <c r="LM58" s="914"/>
      <c r="LN58" s="914"/>
      <c r="LO58" s="914"/>
      <c r="LP58" s="914"/>
      <c r="LQ58" s="914"/>
      <c r="LR58" s="914"/>
      <c r="LS58" s="914"/>
      <c r="LT58" s="914"/>
      <c r="LU58" s="914"/>
      <c r="LV58" s="914"/>
      <c r="LW58" s="914"/>
      <c r="LX58" s="914"/>
      <c r="LY58" s="914"/>
      <c r="LZ58" s="914"/>
      <c r="MA58" s="914"/>
      <c r="MB58" s="914"/>
      <c r="MC58" s="914"/>
      <c r="MD58" s="914"/>
      <c r="ME58" s="914"/>
      <c r="MF58" s="914"/>
      <c r="MG58" s="914"/>
      <c r="MH58" s="914"/>
      <c r="MI58" s="914"/>
      <c r="MJ58" s="914"/>
      <c r="MK58" s="914"/>
      <c r="ML58" s="914"/>
      <c r="MM58" s="914"/>
      <c r="MN58" s="914"/>
      <c r="MO58" s="914"/>
      <c r="MP58" s="914"/>
      <c r="MQ58" s="914"/>
      <c r="MR58" s="914"/>
      <c r="MS58" s="914"/>
      <c r="MT58" s="914"/>
      <c r="MU58" s="914"/>
      <c r="MV58" s="914"/>
      <c r="MW58" s="914"/>
      <c r="MX58" s="914"/>
      <c r="MY58" s="914"/>
      <c r="MZ58" s="914"/>
      <c r="NA58" s="914"/>
      <c r="NB58" s="914"/>
      <c r="NC58" s="914"/>
      <c r="ND58" s="914"/>
      <c r="NE58" s="914"/>
      <c r="NF58" s="914"/>
      <c r="NG58" s="914"/>
      <c r="NH58" s="914"/>
      <c r="NI58" s="914"/>
      <c r="NJ58" s="914"/>
      <c r="NK58" s="914"/>
      <c r="NL58" s="914"/>
      <c r="NM58" s="914"/>
      <c r="NN58" s="914"/>
      <c r="NO58" s="914"/>
      <c r="NP58" s="914"/>
      <c r="NQ58" s="914"/>
      <c r="NR58" s="914"/>
      <c r="NS58" s="914"/>
      <c r="NT58" s="914"/>
      <c r="NU58" s="914"/>
      <c r="NV58" s="914"/>
      <c r="NW58" s="914"/>
      <c r="NX58" s="914"/>
      <c r="NY58" s="914"/>
      <c r="NZ58" s="914"/>
      <c r="OA58" s="914"/>
      <c r="OB58" s="914"/>
      <c r="OC58" s="914"/>
      <c r="OD58" s="914"/>
      <c r="OE58" s="914"/>
      <c r="OF58" s="914"/>
      <c r="OG58" s="914"/>
      <c r="OH58" s="914"/>
      <c r="OI58" s="914"/>
      <c r="OJ58" s="914"/>
      <c r="OK58" s="914"/>
      <c r="OL58" s="914"/>
      <c r="OM58" s="914"/>
      <c r="ON58" s="914"/>
      <c r="OO58" s="914"/>
      <c r="OP58" s="914"/>
      <c r="OQ58" s="914"/>
      <c r="OR58" s="914"/>
      <c r="OS58" s="914"/>
      <c r="OT58" s="914"/>
      <c r="OU58" s="914"/>
      <c r="OV58" s="914"/>
      <c r="OW58" s="914"/>
      <c r="OX58" s="914"/>
      <c r="OY58" s="914"/>
      <c r="OZ58" s="914"/>
      <c r="PA58" s="914"/>
      <c r="PB58" s="914"/>
      <c r="PC58" s="914"/>
      <c r="PD58" s="914"/>
      <c r="PE58" s="914"/>
      <c r="PF58" s="914"/>
      <c r="PG58" s="914"/>
      <c r="PH58" s="914"/>
      <c r="PI58" s="914"/>
      <c r="PJ58" s="914"/>
      <c r="PK58" s="914"/>
      <c r="PL58" s="914"/>
      <c r="PM58" s="914"/>
      <c r="PN58" s="914"/>
      <c r="PO58" s="914"/>
      <c r="PP58" s="914"/>
      <c r="PQ58" s="914"/>
      <c r="PR58" s="914"/>
      <c r="PS58" s="914"/>
      <c r="PT58" s="914"/>
      <c r="PU58" s="914"/>
      <c r="PV58" s="914"/>
      <c r="PW58" s="914"/>
      <c r="PX58" s="914"/>
      <c r="PY58" s="914"/>
      <c r="PZ58" s="914"/>
      <c r="QA58" s="914"/>
      <c r="QB58" s="914"/>
      <c r="QC58" s="914"/>
      <c r="QD58" s="914"/>
      <c r="QE58" s="914"/>
      <c r="QF58" s="914"/>
      <c r="QG58" s="914"/>
      <c r="QH58" s="914"/>
      <c r="QI58" s="914"/>
      <c r="QJ58" s="914"/>
      <c r="QK58" s="914"/>
      <c r="QL58" s="914"/>
      <c r="QM58" s="914"/>
      <c r="QN58" s="914"/>
      <c r="QO58" s="914"/>
      <c r="QP58" s="914"/>
      <c r="QQ58" s="914"/>
      <c r="QR58" s="914"/>
      <c r="QS58" s="914"/>
      <c r="QT58" s="914"/>
      <c r="QU58" s="914"/>
      <c r="QV58" s="914"/>
      <c r="QW58" s="914"/>
      <c r="QX58" s="914"/>
      <c r="QY58" s="914"/>
      <c r="QZ58" s="914"/>
      <c r="RA58" s="914"/>
      <c r="RB58" s="914"/>
      <c r="RC58" s="914"/>
      <c r="RD58" s="914"/>
      <c r="RE58" s="914"/>
      <c r="RF58" s="914"/>
      <c r="RG58" s="914"/>
      <c r="RH58" s="914"/>
      <c r="RI58" s="914"/>
      <c r="RJ58" s="914"/>
      <c r="RK58" s="914"/>
      <c r="RL58" s="914"/>
      <c r="RM58" s="914"/>
      <c r="RN58" s="914"/>
      <c r="RO58" s="914"/>
      <c r="RP58" s="914"/>
      <c r="RQ58" s="914"/>
      <c r="RR58" s="914"/>
      <c r="RS58" s="914"/>
      <c r="RT58" s="914"/>
      <c r="RU58" s="914"/>
      <c r="RV58" s="914"/>
      <c r="RW58" s="914"/>
      <c r="RX58" s="914"/>
      <c r="RY58" s="914"/>
      <c r="RZ58" s="914"/>
      <c r="SA58" s="914"/>
      <c r="SB58" s="914"/>
      <c r="SC58" s="914"/>
      <c r="SD58" s="914"/>
      <c r="SE58" s="914"/>
      <c r="SF58" s="914"/>
      <c r="SG58" s="914"/>
      <c r="SH58" s="914"/>
      <c r="SI58" s="914"/>
      <c r="SJ58" s="914"/>
      <c r="SK58" s="914"/>
      <c r="SL58" s="914"/>
      <c r="SM58" s="914"/>
      <c r="SN58" s="914"/>
      <c r="SO58" s="914"/>
      <c r="SP58" s="914"/>
      <c r="SQ58" s="914"/>
      <c r="SR58" s="914"/>
      <c r="SS58" s="914"/>
      <c r="ST58" s="914"/>
      <c r="SU58" s="914"/>
      <c r="SV58" s="914"/>
      <c r="SW58" s="914"/>
      <c r="SX58" s="914"/>
      <c r="SY58" s="914"/>
      <c r="SZ58" s="914"/>
      <c r="TA58" s="914"/>
      <c r="TB58" s="914"/>
      <c r="TC58" s="914"/>
      <c r="TD58" s="914"/>
      <c r="TE58" s="914"/>
      <c r="TF58" s="914"/>
      <c r="TG58" s="914"/>
      <c r="TH58" s="914"/>
      <c r="TI58" s="914"/>
      <c r="TJ58" s="914"/>
      <c r="TK58" s="914"/>
      <c r="TL58" s="914"/>
      <c r="TM58" s="914"/>
      <c r="TN58" s="914"/>
      <c r="TO58" s="914"/>
      <c r="TP58" s="914"/>
      <c r="TQ58" s="914"/>
      <c r="TR58" s="914"/>
      <c r="TS58" s="914"/>
      <c r="TT58" s="914"/>
      <c r="TU58" s="914"/>
      <c r="TV58" s="914"/>
      <c r="TW58" s="914"/>
      <c r="TX58" s="914"/>
      <c r="TY58" s="914"/>
      <c r="TZ58" s="914"/>
      <c r="UA58" s="914"/>
      <c r="UB58" s="914"/>
      <c r="UC58" s="914"/>
      <c r="UD58" s="914"/>
      <c r="UE58" s="914"/>
      <c r="UF58" s="914"/>
      <c r="UG58" s="914"/>
      <c r="UH58" s="914"/>
      <c r="UI58" s="914"/>
      <c r="UJ58" s="914"/>
      <c r="UK58" s="914"/>
      <c r="UL58" s="914"/>
      <c r="UM58" s="914"/>
      <c r="UN58" s="914"/>
      <c r="UO58" s="914"/>
      <c r="UP58" s="914"/>
      <c r="UQ58" s="914"/>
      <c r="UR58" s="914"/>
      <c r="US58" s="914"/>
      <c r="UT58" s="914"/>
      <c r="UU58" s="914"/>
      <c r="UV58" s="914"/>
      <c r="UW58" s="914"/>
      <c r="UX58" s="914"/>
      <c r="UY58" s="914"/>
      <c r="UZ58" s="914"/>
      <c r="VA58" s="914"/>
      <c r="VB58" s="914"/>
      <c r="VC58" s="914"/>
      <c r="VD58" s="914"/>
      <c r="VE58" s="914"/>
      <c r="VF58" s="914"/>
      <c r="VG58" s="914"/>
      <c r="VH58" s="914"/>
      <c r="VI58" s="914"/>
      <c r="VJ58" s="914"/>
      <c r="VK58" s="914"/>
      <c r="VL58" s="914"/>
      <c r="VM58" s="914"/>
      <c r="VN58" s="914"/>
      <c r="VO58" s="914"/>
      <c r="VP58" s="914"/>
      <c r="VQ58" s="914"/>
      <c r="VR58" s="914"/>
      <c r="VS58" s="914"/>
      <c r="VT58" s="914"/>
      <c r="VU58" s="914"/>
      <c r="VV58" s="914"/>
      <c r="VW58" s="914"/>
      <c r="VX58" s="914"/>
      <c r="VY58" s="914"/>
      <c r="VZ58" s="914"/>
      <c r="WA58" s="914"/>
      <c r="WB58" s="914"/>
      <c r="WC58" s="914"/>
      <c r="WD58" s="914"/>
      <c r="WE58" s="914"/>
      <c r="WF58" s="914"/>
      <c r="WG58" s="914"/>
      <c r="WH58" s="914"/>
      <c r="WI58" s="914"/>
      <c r="WJ58" s="914"/>
      <c r="WK58" s="914"/>
      <c r="WL58" s="914"/>
      <c r="WM58" s="914"/>
      <c r="WN58" s="914"/>
      <c r="WO58" s="914"/>
      <c r="WP58" s="914"/>
      <c r="WQ58" s="914"/>
      <c r="WR58" s="914"/>
      <c r="WS58" s="914"/>
      <c r="WT58" s="914"/>
      <c r="WU58" s="914"/>
      <c r="WV58" s="914"/>
      <c r="WW58" s="914"/>
      <c r="WX58" s="914"/>
      <c r="WY58" s="914"/>
      <c r="WZ58" s="914"/>
      <c r="XA58" s="914"/>
      <c r="XB58" s="914"/>
      <c r="XC58" s="914"/>
      <c r="XD58" s="914"/>
      <c r="XE58" s="914"/>
      <c r="XF58" s="914"/>
      <c r="XG58" s="914"/>
      <c r="XH58" s="914"/>
      <c r="XI58" s="914"/>
      <c r="XJ58" s="914"/>
      <c r="XK58" s="914"/>
      <c r="XL58" s="914"/>
      <c r="XM58" s="914"/>
      <c r="XN58" s="914"/>
      <c r="XO58" s="914"/>
      <c r="XP58" s="914"/>
      <c r="XQ58" s="914"/>
      <c r="XR58" s="914"/>
      <c r="XS58" s="914"/>
      <c r="XT58" s="914"/>
      <c r="XU58" s="914"/>
      <c r="XV58" s="914"/>
      <c r="XW58" s="914"/>
      <c r="XX58" s="914"/>
      <c r="XY58" s="914"/>
      <c r="XZ58" s="914"/>
      <c r="YA58" s="914"/>
      <c r="YB58" s="914"/>
      <c r="YC58" s="914"/>
      <c r="YD58" s="914"/>
      <c r="YE58" s="914"/>
      <c r="YF58" s="914"/>
      <c r="YG58" s="914"/>
      <c r="YH58" s="914"/>
      <c r="YI58" s="914"/>
      <c r="YJ58" s="914"/>
      <c r="YK58" s="914"/>
      <c r="YL58" s="914"/>
      <c r="YM58" s="914"/>
      <c r="YN58" s="914"/>
      <c r="YO58" s="914"/>
      <c r="YP58" s="914"/>
      <c r="YQ58" s="914"/>
      <c r="YR58" s="914"/>
      <c r="YS58" s="914"/>
      <c r="YT58" s="914"/>
      <c r="YU58" s="914"/>
      <c r="YV58" s="914"/>
      <c r="YW58" s="914"/>
      <c r="YX58" s="914"/>
      <c r="YY58" s="914"/>
      <c r="YZ58" s="914"/>
      <c r="ZA58" s="914"/>
      <c r="ZB58" s="914"/>
      <c r="ZC58" s="914"/>
      <c r="ZD58" s="914"/>
      <c r="ZE58" s="914"/>
      <c r="ZF58" s="914"/>
      <c r="ZG58" s="914"/>
      <c r="ZH58" s="914"/>
      <c r="ZI58" s="914"/>
      <c r="ZJ58" s="914"/>
      <c r="ZK58" s="914"/>
      <c r="ZL58" s="914"/>
      <c r="ZM58" s="914"/>
      <c r="ZN58" s="914"/>
      <c r="ZO58" s="914"/>
      <c r="ZP58" s="914"/>
      <c r="ZQ58" s="914"/>
      <c r="ZR58" s="914"/>
      <c r="ZS58" s="914"/>
      <c r="ZT58" s="914"/>
      <c r="ZU58" s="914"/>
      <c r="ZV58" s="914"/>
      <c r="ZW58" s="914"/>
      <c r="ZX58" s="914"/>
      <c r="ZY58" s="914"/>
      <c r="ZZ58" s="914"/>
    </row>
    <row r="59" spans="1:702" s="879" customFormat="1" ht="25.5" customHeight="1">
      <c r="A59" s="914"/>
      <c r="B59" s="914"/>
      <c r="C59" s="914"/>
      <c r="D59" s="914"/>
      <c r="E59" s="914"/>
      <c r="F59" s="914"/>
      <c r="G59" s="914"/>
      <c r="H59" s="914"/>
      <c r="I59" s="914"/>
      <c r="J59" s="914"/>
      <c r="K59" s="914"/>
      <c r="L59" s="914"/>
      <c r="M59" s="914"/>
      <c r="N59" s="914"/>
      <c r="O59" s="914"/>
      <c r="P59" s="914"/>
      <c r="Q59" s="914"/>
      <c r="R59" s="914"/>
      <c r="S59" s="914"/>
      <c r="T59" s="914"/>
      <c r="U59" s="914"/>
      <c r="V59" s="914"/>
      <c r="W59" s="914"/>
      <c r="X59" s="914"/>
      <c r="Y59" s="914"/>
      <c r="Z59" s="914"/>
      <c r="AA59" s="914"/>
      <c r="AB59" s="914"/>
      <c r="AC59" s="914"/>
      <c r="AD59" s="914"/>
      <c r="AE59" s="914"/>
      <c r="AF59" s="914"/>
      <c r="AG59" s="914"/>
      <c r="AH59" s="914"/>
      <c r="AI59" s="914"/>
      <c r="AJ59" s="914"/>
      <c r="AK59" s="914"/>
      <c r="AL59" s="914"/>
      <c r="AM59" s="914"/>
      <c r="AN59" s="914"/>
      <c r="AO59" s="914"/>
      <c r="AP59" s="914"/>
      <c r="AQ59" s="914"/>
      <c r="AR59" s="914"/>
      <c r="AS59" s="914"/>
      <c r="AT59" s="914"/>
      <c r="AU59" s="914"/>
      <c r="AV59" s="914"/>
      <c r="AW59" s="914"/>
      <c r="AX59" s="914"/>
      <c r="AY59" s="914"/>
      <c r="AZ59" s="914"/>
      <c r="BA59" s="914"/>
      <c r="BB59" s="914"/>
      <c r="BC59" s="914"/>
      <c r="BD59" s="914"/>
      <c r="BE59" s="914"/>
      <c r="BF59" s="914"/>
      <c r="BG59" s="914"/>
      <c r="BH59" s="914"/>
      <c r="BI59" s="914"/>
      <c r="BJ59" s="914"/>
      <c r="BK59" s="914"/>
      <c r="BL59" s="914"/>
      <c r="BM59" s="914"/>
      <c r="BN59" s="914"/>
      <c r="BO59" s="914"/>
      <c r="BP59" s="914"/>
      <c r="BQ59" s="914"/>
      <c r="BR59" s="914"/>
      <c r="BS59" s="914"/>
      <c r="BT59" s="914"/>
      <c r="BU59" s="914"/>
      <c r="BV59" s="914"/>
      <c r="BW59" s="914"/>
      <c r="BX59" s="914"/>
      <c r="BY59" s="914"/>
      <c r="BZ59" s="914"/>
      <c r="CA59" s="914"/>
      <c r="CB59" s="914"/>
      <c r="CC59" s="914"/>
      <c r="CD59" s="914"/>
      <c r="CE59" s="914"/>
      <c r="CF59" s="914"/>
      <c r="CG59" s="914"/>
      <c r="CH59" s="914"/>
      <c r="CI59" s="914"/>
      <c r="CJ59" s="914"/>
      <c r="CK59" s="914"/>
      <c r="CL59" s="914"/>
      <c r="CM59" s="914"/>
      <c r="CN59" s="914"/>
      <c r="CO59" s="914"/>
      <c r="CP59" s="914"/>
      <c r="CQ59" s="914"/>
      <c r="CR59" s="914"/>
      <c r="CS59" s="914"/>
      <c r="CT59" s="914"/>
      <c r="CU59" s="914"/>
      <c r="CV59" s="914"/>
      <c r="CW59" s="914"/>
      <c r="CX59" s="914"/>
      <c r="CY59" s="914"/>
      <c r="CZ59" s="914"/>
      <c r="DA59" s="914"/>
      <c r="DB59" s="914"/>
      <c r="DC59" s="914"/>
      <c r="DD59" s="914"/>
      <c r="DE59" s="914"/>
      <c r="DF59" s="914"/>
      <c r="DG59" s="914"/>
      <c r="DH59" s="914"/>
      <c r="DI59" s="914"/>
      <c r="DJ59" s="914"/>
      <c r="DK59" s="914"/>
      <c r="DL59" s="914"/>
      <c r="DM59" s="914"/>
      <c r="DN59" s="914"/>
      <c r="DO59" s="914"/>
      <c r="DP59" s="914"/>
      <c r="DQ59" s="914"/>
      <c r="DR59" s="914"/>
      <c r="DS59" s="914"/>
      <c r="DT59" s="914"/>
      <c r="DU59" s="914"/>
      <c r="DV59" s="914"/>
      <c r="DW59" s="914"/>
      <c r="DX59" s="914"/>
      <c r="DY59" s="914"/>
      <c r="DZ59" s="914"/>
      <c r="EA59" s="914"/>
      <c r="EB59" s="914"/>
      <c r="EC59" s="914"/>
      <c r="ED59" s="914"/>
      <c r="EE59" s="914"/>
      <c r="EF59" s="914"/>
      <c r="EG59" s="914"/>
      <c r="EH59" s="914"/>
      <c r="EI59" s="914"/>
      <c r="EJ59" s="914"/>
      <c r="EK59" s="914"/>
      <c r="EL59" s="914"/>
      <c r="EM59" s="914"/>
      <c r="EN59" s="914"/>
      <c r="EO59" s="914"/>
      <c r="EP59" s="914"/>
      <c r="EQ59" s="914"/>
      <c r="ER59" s="914"/>
      <c r="ES59" s="914"/>
      <c r="ET59" s="914"/>
      <c r="EU59" s="914"/>
      <c r="EV59" s="914"/>
      <c r="EW59" s="914"/>
      <c r="EX59" s="914"/>
      <c r="EY59" s="914"/>
      <c r="EZ59" s="914"/>
      <c r="FA59" s="914"/>
      <c r="FB59" s="914"/>
      <c r="FC59" s="914"/>
      <c r="FD59" s="914"/>
      <c r="FE59" s="914"/>
      <c r="FF59" s="914"/>
      <c r="FG59" s="914"/>
      <c r="FH59" s="914"/>
      <c r="FI59" s="914"/>
      <c r="FJ59" s="914"/>
      <c r="FK59" s="914"/>
      <c r="FL59" s="914"/>
      <c r="FM59" s="914"/>
      <c r="FN59" s="914"/>
      <c r="FO59" s="914"/>
      <c r="FP59" s="914"/>
      <c r="FQ59" s="914"/>
      <c r="FR59" s="914"/>
      <c r="FS59" s="914"/>
      <c r="FT59" s="914"/>
      <c r="FU59" s="914"/>
      <c r="FV59" s="914"/>
      <c r="FW59" s="914"/>
      <c r="FX59" s="914"/>
      <c r="FY59" s="914"/>
      <c r="FZ59" s="914"/>
      <c r="GA59" s="914"/>
      <c r="GB59" s="914"/>
      <c r="GC59" s="914"/>
      <c r="GD59" s="914"/>
      <c r="GE59" s="914"/>
      <c r="GF59" s="914"/>
      <c r="GG59" s="914"/>
      <c r="GH59" s="914"/>
      <c r="GI59" s="914"/>
      <c r="GJ59" s="914"/>
      <c r="GK59" s="914"/>
      <c r="GL59" s="914"/>
      <c r="GM59" s="914"/>
      <c r="GN59" s="914"/>
      <c r="GO59" s="914"/>
      <c r="GP59" s="914"/>
      <c r="GQ59" s="914"/>
      <c r="GR59" s="914"/>
      <c r="GS59" s="914"/>
      <c r="GT59" s="914"/>
      <c r="GU59" s="914"/>
      <c r="GV59" s="914"/>
      <c r="GW59" s="914"/>
      <c r="GX59" s="914"/>
      <c r="GY59" s="914"/>
      <c r="GZ59" s="914"/>
      <c r="HA59" s="914"/>
      <c r="HB59" s="914"/>
      <c r="HC59" s="914"/>
      <c r="HD59" s="914"/>
      <c r="HE59" s="914"/>
      <c r="HF59" s="914"/>
      <c r="HG59" s="914"/>
      <c r="HH59" s="914"/>
      <c r="HI59" s="914"/>
      <c r="HJ59" s="914"/>
      <c r="HK59" s="914"/>
      <c r="HL59" s="914"/>
      <c r="HM59" s="914"/>
      <c r="HN59" s="914"/>
      <c r="HO59" s="914"/>
      <c r="HP59" s="914"/>
      <c r="HQ59" s="914"/>
      <c r="HR59" s="914"/>
      <c r="HS59" s="914"/>
      <c r="HT59" s="914"/>
      <c r="HU59" s="914"/>
      <c r="HV59" s="914"/>
      <c r="HW59" s="914"/>
      <c r="HX59" s="914"/>
      <c r="HY59" s="914"/>
      <c r="HZ59" s="914"/>
      <c r="IA59" s="914"/>
      <c r="IB59" s="914"/>
      <c r="IC59" s="914"/>
      <c r="ID59" s="914"/>
      <c r="IE59" s="914"/>
      <c r="IF59" s="914"/>
      <c r="IG59" s="914"/>
      <c r="IH59" s="914"/>
      <c r="II59" s="914"/>
      <c r="IJ59" s="914"/>
      <c r="IK59" s="914"/>
      <c r="IL59" s="914"/>
      <c r="IM59" s="914"/>
      <c r="IN59" s="914"/>
      <c r="IO59" s="914"/>
      <c r="IP59" s="914"/>
      <c r="IQ59" s="914"/>
      <c r="IR59" s="914"/>
      <c r="IS59" s="914"/>
      <c r="IT59" s="914"/>
      <c r="IU59" s="914"/>
      <c r="IV59" s="914"/>
      <c r="IW59" s="914"/>
      <c r="IX59" s="914"/>
      <c r="IY59" s="914"/>
      <c r="IZ59" s="914"/>
      <c r="JA59" s="914"/>
      <c r="JB59" s="914"/>
      <c r="JC59" s="914"/>
      <c r="JD59" s="914"/>
      <c r="JE59" s="914"/>
      <c r="JF59" s="914"/>
      <c r="JG59" s="914"/>
      <c r="JH59" s="914"/>
      <c r="JI59" s="914"/>
      <c r="JJ59" s="914"/>
      <c r="JK59" s="914"/>
      <c r="JL59" s="914"/>
      <c r="JM59" s="914"/>
      <c r="JN59" s="914"/>
      <c r="JO59" s="914"/>
      <c r="JP59" s="914"/>
      <c r="JQ59" s="914"/>
      <c r="JR59" s="914"/>
      <c r="JS59" s="914"/>
      <c r="JT59" s="914"/>
      <c r="JU59" s="914"/>
      <c r="JV59" s="914"/>
      <c r="JW59" s="914"/>
      <c r="JX59" s="914"/>
      <c r="JY59" s="914"/>
      <c r="JZ59" s="914"/>
      <c r="KA59" s="914"/>
      <c r="KB59" s="914"/>
      <c r="KC59" s="914"/>
      <c r="KD59" s="914"/>
      <c r="KE59" s="914"/>
      <c r="KF59" s="914"/>
      <c r="KG59" s="914"/>
      <c r="KH59" s="914"/>
      <c r="KI59" s="914"/>
      <c r="KJ59" s="914"/>
      <c r="KK59" s="914"/>
      <c r="KL59" s="914"/>
      <c r="KM59" s="914"/>
      <c r="KN59" s="914"/>
      <c r="KO59" s="914"/>
      <c r="KP59" s="914"/>
      <c r="KQ59" s="914"/>
      <c r="KR59" s="914"/>
      <c r="KS59" s="914"/>
      <c r="KT59" s="914"/>
      <c r="KU59" s="914"/>
      <c r="KV59" s="914"/>
      <c r="KW59" s="914"/>
      <c r="KX59" s="914"/>
      <c r="KY59" s="914"/>
      <c r="KZ59" s="914"/>
      <c r="LA59" s="914"/>
      <c r="LB59" s="914"/>
      <c r="LC59" s="914"/>
      <c r="LD59" s="914"/>
      <c r="LE59" s="914"/>
      <c r="LF59" s="914"/>
      <c r="LG59" s="914"/>
      <c r="LH59" s="914"/>
      <c r="LI59" s="914"/>
      <c r="LJ59" s="914"/>
      <c r="LK59" s="914"/>
      <c r="LL59" s="914"/>
      <c r="LM59" s="914"/>
      <c r="LN59" s="914"/>
      <c r="LO59" s="914"/>
      <c r="LP59" s="914"/>
      <c r="LQ59" s="914"/>
      <c r="LR59" s="914"/>
      <c r="LS59" s="914"/>
      <c r="LT59" s="914"/>
      <c r="LU59" s="914"/>
      <c r="LV59" s="914"/>
      <c r="LW59" s="914"/>
      <c r="LX59" s="914"/>
      <c r="LY59" s="914"/>
      <c r="LZ59" s="914"/>
      <c r="MA59" s="914"/>
      <c r="MB59" s="914"/>
      <c r="MC59" s="914"/>
      <c r="MD59" s="914"/>
      <c r="ME59" s="914"/>
      <c r="MF59" s="914"/>
      <c r="MG59" s="914"/>
      <c r="MH59" s="914"/>
      <c r="MI59" s="914"/>
      <c r="MJ59" s="914"/>
      <c r="MK59" s="914"/>
      <c r="ML59" s="914"/>
      <c r="MM59" s="914"/>
      <c r="MN59" s="914"/>
      <c r="MO59" s="914"/>
      <c r="MP59" s="914"/>
      <c r="MQ59" s="914"/>
      <c r="MR59" s="914"/>
      <c r="MS59" s="914"/>
      <c r="MT59" s="914"/>
      <c r="MU59" s="914"/>
      <c r="MV59" s="914"/>
      <c r="MW59" s="914"/>
      <c r="MX59" s="914"/>
      <c r="MY59" s="914"/>
      <c r="MZ59" s="914"/>
      <c r="NA59" s="914"/>
      <c r="NB59" s="914"/>
      <c r="NC59" s="914"/>
      <c r="ND59" s="914"/>
      <c r="NE59" s="914"/>
      <c r="NF59" s="914"/>
      <c r="NG59" s="914"/>
      <c r="NH59" s="914"/>
      <c r="NI59" s="914"/>
      <c r="NJ59" s="914"/>
      <c r="NK59" s="914"/>
      <c r="NL59" s="914"/>
      <c r="NM59" s="914"/>
      <c r="NN59" s="914"/>
      <c r="NO59" s="914"/>
      <c r="NP59" s="914"/>
      <c r="NQ59" s="914"/>
      <c r="NR59" s="914"/>
      <c r="NS59" s="914"/>
      <c r="NT59" s="914"/>
      <c r="NU59" s="914"/>
      <c r="NV59" s="914"/>
      <c r="NW59" s="914"/>
      <c r="NX59" s="914"/>
      <c r="NY59" s="914"/>
      <c r="NZ59" s="914"/>
      <c r="OA59" s="914"/>
      <c r="OB59" s="914"/>
      <c r="OC59" s="914"/>
      <c r="OD59" s="914"/>
      <c r="OE59" s="914"/>
      <c r="OF59" s="914"/>
      <c r="OG59" s="914"/>
      <c r="OH59" s="914"/>
      <c r="OI59" s="914"/>
      <c r="OJ59" s="914"/>
      <c r="OK59" s="914"/>
      <c r="OL59" s="914"/>
      <c r="OM59" s="914"/>
      <c r="ON59" s="914"/>
      <c r="OO59" s="914"/>
      <c r="OP59" s="914"/>
      <c r="OQ59" s="914"/>
      <c r="OR59" s="914"/>
      <c r="OS59" s="914"/>
      <c r="OT59" s="914"/>
      <c r="OU59" s="914"/>
      <c r="OV59" s="914"/>
      <c r="OW59" s="914"/>
      <c r="OX59" s="914"/>
      <c r="OY59" s="914"/>
      <c r="OZ59" s="914"/>
      <c r="PA59" s="914"/>
      <c r="PB59" s="914"/>
      <c r="PC59" s="914"/>
      <c r="PD59" s="914"/>
      <c r="PE59" s="914"/>
      <c r="PF59" s="914"/>
      <c r="PG59" s="914"/>
      <c r="PH59" s="914"/>
      <c r="PI59" s="914"/>
      <c r="PJ59" s="914"/>
      <c r="PK59" s="914"/>
      <c r="PL59" s="914"/>
      <c r="PM59" s="914"/>
      <c r="PN59" s="914"/>
      <c r="PO59" s="914"/>
      <c r="PP59" s="914"/>
      <c r="PQ59" s="914"/>
      <c r="PR59" s="914"/>
      <c r="PS59" s="914"/>
      <c r="PT59" s="914"/>
      <c r="PU59" s="914"/>
      <c r="PV59" s="914"/>
      <c r="PW59" s="914"/>
      <c r="PX59" s="914"/>
      <c r="PY59" s="914"/>
      <c r="PZ59" s="914"/>
      <c r="QA59" s="914"/>
      <c r="QB59" s="914"/>
      <c r="QC59" s="914"/>
      <c r="QD59" s="914"/>
      <c r="QE59" s="914"/>
      <c r="QF59" s="914"/>
      <c r="QG59" s="914"/>
      <c r="QH59" s="914"/>
      <c r="QI59" s="914"/>
      <c r="QJ59" s="914"/>
      <c r="QK59" s="914"/>
      <c r="QL59" s="914"/>
      <c r="QM59" s="914"/>
      <c r="QN59" s="914"/>
      <c r="QO59" s="914"/>
      <c r="QP59" s="914"/>
      <c r="QQ59" s="914"/>
      <c r="QR59" s="914"/>
      <c r="QS59" s="914"/>
      <c r="QT59" s="914"/>
      <c r="QU59" s="914"/>
      <c r="QV59" s="914"/>
      <c r="QW59" s="914"/>
      <c r="QX59" s="914"/>
      <c r="QY59" s="914"/>
      <c r="QZ59" s="914"/>
      <c r="RA59" s="914"/>
      <c r="RB59" s="914"/>
      <c r="RC59" s="914"/>
      <c r="RD59" s="914"/>
      <c r="RE59" s="914"/>
      <c r="RF59" s="914"/>
      <c r="RG59" s="914"/>
      <c r="RH59" s="914"/>
      <c r="RI59" s="914"/>
      <c r="RJ59" s="914"/>
      <c r="RK59" s="914"/>
      <c r="RL59" s="914"/>
      <c r="RM59" s="914"/>
      <c r="RN59" s="914"/>
      <c r="RO59" s="914"/>
      <c r="RP59" s="914"/>
      <c r="RQ59" s="914"/>
      <c r="RR59" s="914"/>
      <c r="RS59" s="914"/>
      <c r="RT59" s="914"/>
      <c r="RU59" s="914"/>
      <c r="RV59" s="914"/>
      <c r="RW59" s="914"/>
      <c r="RX59" s="914"/>
      <c r="RY59" s="914"/>
      <c r="RZ59" s="914"/>
      <c r="SA59" s="914"/>
      <c r="SB59" s="914"/>
      <c r="SC59" s="914"/>
      <c r="SD59" s="914"/>
      <c r="SE59" s="914"/>
      <c r="SF59" s="914"/>
      <c r="SG59" s="914"/>
      <c r="SH59" s="914"/>
      <c r="SI59" s="914"/>
      <c r="SJ59" s="914"/>
      <c r="SK59" s="914"/>
      <c r="SL59" s="914"/>
      <c r="SM59" s="914"/>
      <c r="SN59" s="914"/>
      <c r="SO59" s="914"/>
      <c r="SP59" s="914"/>
      <c r="SQ59" s="914"/>
      <c r="SR59" s="914"/>
      <c r="SS59" s="914"/>
      <c r="ST59" s="914"/>
      <c r="SU59" s="914"/>
      <c r="SV59" s="914"/>
      <c r="SW59" s="914"/>
      <c r="SX59" s="914"/>
      <c r="SY59" s="914"/>
      <c r="SZ59" s="914"/>
      <c r="TA59" s="914"/>
      <c r="TB59" s="914"/>
      <c r="TC59" s="914"/>
      <c r="TD59" s="914"/>
      <c r="TE59" s="914"/>
      <c r="TF59" s="914"/>
      <c r="TG59" s="914"/>
      <c r="TH59" s="914"/>
      <c r="TI59" s="914"/>
      <c r="TJ59" s="914"/>
      <c r="TK59" s="914"/>
      <c r="TL59" s="914"/>
      <c r="TM59" s="914"/>
      <c r="TN59" s="914"/>
      <c r="TO59" s="914"/>
      <c r="TP59" s="914"/>
      <c r="TQ59" s="914"/>
      <c r="TR59" s="914"/>
      <c r="TS59" s="914"/>
      <c r="TT59" s="914"/>
      <c r="TU59" s="914"/>
      <c r="TV59" s="914"/>
      <c r="TW59" s="914"/>
      <c r="TX59" s="914"/>
      <c r="TY59" s="914"/>
      <c r="TZ59" s="914"/>
      <c r="UA59" s="914"/>
      <c r="UB59" s="914"/>
      <c r="UC59" s="914"/>
      <c r="UD59" s="914"/>
      <c r="UE59" s="914"/>
      <c r="UF59" s="914"/>
      <c r="UG59" s="914"/>
      <c r="UH59" s="914"/>
      <c r="UI59" s="914"/>
      <c r="UJ59" s="914"/>
      <c r="UK59" s="914"/>
      <c r="UL59" s="914"/>
      <c r="UM59" s="914"/>
      <c r="UN59" s="914"/>
      <c r="UO59" s="914"/>
      <c r="UP59" s="914"/>
      <c r="UQ59" s="914"/>
      <c r="UR59" s="914"/>
      <c r="US59" s="914"/>
      <c r="UT59" s="914"/>
      <c r="UU59" s="914"/>
      <c r="UV59" s="914"/>
      <c r="UW59" s="914"/>
      <c r="UX59" s="914"/>
      <c r="UY59" s="914"/>
      <c r="UZ59" s="914"/>
      <c r="VA59" s="914"/>
      <c r="VB59" s="914"/>
      <c r="VC59" s="914"/>
      <c r="VD59" s="914"/>
      <c r="VE59" s="914"/>
      <c r="VF59" s="914"/>
      <c r="VG59" s="914"/>
      <c r="VH59" s="914"/>
      <c r="VI59" s="914"/>
      <c r="VJ59" s="914"/>
      <c r="VK59" s="914"/>
      <c r="VL59" s="914"/>
      <c r="VM59" s="914"/>
      <c r="VN59" s="914"/>
      <c r="VO59" s="914"/>
      <c r="VP59" s="914"/>
      <c r="VQ59" s="914"/>
      <c r="VR59" s="914"/>
      <c r="VS59" s="914"/>
      <c r="VT59" s="914"/>
      <c r="VU59" s="914"/>
      <c r="VV59" s="914"/>
      <c r="VW59" s="914"/>
      <c r="VX59" s="914"/>
      <c r="VY59" s="914"/>
      <c r="VZ59" s="914"/>
      <c r="WA59" s="914"/>
      <c r="WB59" s="914"/>
      <c r="WC59" s="914"/>
      <c r="WD59" s="914"/>
      <c r="WE59" s="914"/>
      <c r="WF59" s="914"/>
      <c r="WG59" s="914"/>
      <c r="WH59" s="914"/>
      <c r="WI59" s="914"/>
      <c r="WJ59" s="914"/>
      <c r="WK59" s="914"/>
      <c r="WL59" s="914"/>
      <c r="WM59" s="914"/>
      <c r="WN59" s="914"/>
      <c r="WO59" s="914"/>
      <c r="WP59" s="914"/>
      <c r="WQ59" s="914"/>
      <c r="WR59" s="914"/>
      <c r="WS59" s="914"/>
      <c r="WT59" s="914"/>
      <c r="WU59" s="914"/>
      <c r="WV59" s="914"/>
      <c r="WW59" s="914"/>
      <c r="WX59" s="914"/>
      <c r="WY59" s="914"/>
      <c r="WZ59" s="914"/>
      <c r="XA59" s="914"/>
      <c r="XB59" s="914"/>
      <c r="XC59" s="914"/>
      <c r="XD59" s="914"/>
      <c r="XE59" s="914"/>
      <c r="XF59" s="914"/>
      <c r="XG59" s="914"/>
      <c r="XH59" s="914"/>
      <c r="XI59" s="914"/>
      <c r="XJ59" s="914"/>
      <c r="XK59" s="914"/>
      <c r="XL59" s="914"/>
      <c r="XM59" s="914"/>
      <c r="XN59" s="914"/>
      <c r="XO59" s="914"/>
      <c r="XP59" s="914"/>
      <c r="XQ59" s="914"/>
      <c r="XR59" s="914"/>
      <c r="XS59" s="914"/>
      <c r="XT59" s="914"/>
      <c r="XU59" s="914"/>
      <c r="XV59" s="914"/>
      <c r="XW59" s="914"/>
      <c r="XX59" s="914"/>
      <c r="XY59" s="914"/>
      <c r="XZ59" s="914"/>
      <c r="YA59" s="914"/>
      <c r="YB59" s="914"/>
      <c r="YC59" s="914"/>
      <c r="YD59" s="914"/>
      <c r="YE59" s="914"/>
      <c r="YF59" s="914"/>
      <c r="YG59" s="914"/>
      <c r="YH59" s="914"/>
      <c r="YI59" s="914"/>
      <c r="YJ59" s="914"/>
      <c r="YK59" s="914"/>
      <c r="YL59" s="914"/>
      <c r="YM59" s="914"/>
      <c r="YN59" s="914"/>
      <c r="YO59" s="914"/>
      <c r="YP59" s="914"/>
      <c r="YQ59" s="914"/>
      <c r="YR59" s="914"/>
      <c r="YS59" s="914"/>
      <c r="YT59" s="914"/>
      <c r="YU59" s="914"/>
      <c r="YV59" s="914"/>
      <c r="YW59" s="914"/>
      <c r="YX59" s="914"/>
      <c r="YY59" s="914"/>
      <c r="YZ59" s="914"/>
      <c r="ZA59" s="914"/>
      <c r="ZB59" s="914"/>
      <c r="ZC59" s="914"/>
      <c r="ZD59" s="914"/>
      <c r="ZE59" s="914"/>
      <c r="ZF59" s="914"/>
      <c r="ZG59" s="914"/>
      <c r="ZH59" s="914"/>
      <c r="ZI59" s="914"/>
      <c r="ZJ59" s="914"/>
      <c r="ZK59" s="914"/>
      <c r="ZL59" s="914"/>
      <c r="ZM59" s="914"/>
      <c r="ZN59" s="914"/>
      <c r="ZO59" s="914"/>
      <c r="ZP59" s="914"/>
      <c r="ZQ59" s="914"/>
      <c r="ZR59" s="914"/>
      <c r="ZS59" s="914"/>
      <c r="ZT59" s="914"/>
      <c r="ZU59" s="914"/>
      <c r="ZV59" s="914"/>
      <c r="ZW59" s="914"/>
      <c r="ZX59" s="914"/>
      <c r="ZY59" s="914"/>
      <c r="ZZ59" s="914"/>
    </row>
    <row r="60" spans="1:702" s="875" customFormat="1">
      <c r="A60" s="914"/>
      <c r="B60" s="914"/>
      <c r="C60" s="914"/>
      <c r="D60" s="914"/>
      <c r="E60" s="914"/>
      <c r="F60" s="914"/>
      <c r="G60" s="914"/>
      <c r="H60" s="914"/>
      <c r="I60" s="914"/>
      <c r="J60" s="914"/>
      <c r="K60" s="914"/>
      <c r="L60" s="914"/>
      <c r="M60" s="914"/>
      <c r="N60" s="914"/>
      <c r="O60" s="914"/>
      <c r="P60" s="914"/>
      <c r="Q60" s="914"/>
      <c r="R60" s="914"/>
      <c r="S60" s="914"/>
      <c r="T60" s="914"/>
      <c r="U60" s="914"/>
      <c r="V60" s="914"/>
      <c r="W60" s="914"/>
      <c r="X60" s="914"/>
      <c r="Y60" s="914"/>
      <c r="Z60" s="914"/>
      <c r="AA60" s="914"/>
      <c r="AB60" s="914"/>
      <c r="AC60" s="914"/>
      <c r="AD60" s="914"/>
      <c r="AE60" s="914"/>
      <c r="AF60" s="914"/>
      <c r="AG60" s="914"/>
      <c r="AH60" s="914"/>
      <c r="AI60" s="914"/>
      <c r="AJ60" s="914"/>
      <c r="AK60" s="914"/>
      <c r="AL60" s="914"/>
      <c r="AM60" s="914"/>
      <c r="AN60" s="914"/>
      <c r="AO60" s="914"/>
      <c r="AP60" s="914"/>
      <c r="AQ60" s="914"/>
      <c r="AR60" s="914"/>
      <c r="AS60" s="914"/>
      <c r="AT60" s="914"/>
      <c r="AU60" s="914"/>
      <c r="AV60" s="914"/>
      <c r="AW60" s="914"/>
      <c r="AX60" s="914"/>
      <c r="AY60" s="914"/>
      <c r="AZ60" s="914"/>
      <c r="BA60" s="914"/>
      <c r="BB60" s="914"/>
      <c r="BC60" s="914"/>
      <c r="BD60" s="914"/>
      <c r="BE60" s="914"/>
      <c r="BF60" s="914"/>
      <c r="BG60" s="914"/>
      <c r="BH60" s="914"/>
      <c r="BI60" s="914"/>
      <c r="BJ60" s="914"/>
      <c r="BK60" s="914"/>
      <c r="BL60" s="914"/>
      <c r="BM60" s="914"/>
      <c r="BN60" s="914"/>
      <c r="BO60" s="914"/>
      <c r="BP60" s="914"/>
      <c r="BQ60" s="914"/>
      <c r="BR60" s="914"/>
      <c r="BS60" s="914"/>
      <c r="BT60" s="914"/>
      <c r="BU60" s="914"/>
      <c r="BV60" s="914"/>
      <c r="BW60" s="914"/>
      <c r="BX60" s="914"/>
      <c r="BY60" s="914"/>
      <c r="BZ60" s="914"/>
      <c r="CA60" s="914"/>
      <c r="CB60" s="914"/>
      <c r="CC60" s="914"/>
      <c r="CD60" s="914"/>
      <c r="CE60" s="914"/>
      <c r="CF60" s="914"/>
      <c r="CG60" s="914"/>
      <c r="CH60" s="914"/>
      <c r="CI60" s="914"/>
      <c r="CJ60" s="914"/>
      <c r="CK60" s="914"/>
      <c r="CL60" s="914"/>
      <c r="CM60" s="914"/>
      <c r="CN60" s="914"/>
      <c r="CO60" s="914"/>
      <c r="CP60" s="914"/>
      <c r="CQ60" s="914"/>
      <c r="CR60" s="914"/>
      <c r="CS60" s="914"/>
      <c r="CT60" s="914"/>
      <c r="CU60" s="914"/>
      <c r="CV60" s="914"/>
      <c r="CW60" s="914"/>
      <c r="CX60" s="914"/>
      <c r="CY60" s="914"/>
      <c r="CZ60" s="914"/>
      <c r="DA60" s="914"/>
      <c r="DB60" s="914"/>
      <c r="DC60" s="914"/>
      <c r="DD60" s="914"/>
      <c r="DE60" s="914"/>
      <c r="DF60" s="914"/>
      <c r="DG60" s="914"/>
      <c r="DH60" s="914"/>
      <c r="DI60" s="914"/>
      <c r="DJ60" s="914"/>
      <c r="DK60" s="914"/>
      <c r="DL60" s="914"/>
      <c r="DM60" s="914"/>
      <c r="DN60" s="914"/>
      <c r="DO60" s="914"/>
      <c r="DP60" s="914"/>
      <c r="DQ60" s="914"/>
      <c r="DR60" s="914"/>
      <c r="DS60" s="914"/>
      <c r="DT60" s="914"/>
      <c r="DU60" s="914"/>
      <c r="DV60" s="914"/>
      <c r="DW60" s="914"/>
      <c r="DX60" s="914"/>
      <c r="DY60" s="914"/>
      <c r="DZ60" s="914"/>
      <c r="EA60" s="914"/>
      <c r="EB60" s="914"/>
      <c r="EC60" s="914"/>
      <c r="ED60" s="914"/>
      <c r="EE60" s="914"/>
      <c r="EF60" s="914"/>
      <c r="EG60" s="914"/>
      <c r="EH60" s="914"/>
      <c r="EI60" s="914"/>
      <c r="EJ60" s="914"/>
      <c r="EK60" s="914"/>
      <c r="EL60" s="914"/>
      <c r="EM60" s="914"/>
      <c r="EN60" s="914"/>
      <c r="EO60" s="914"/>
      <c r="EP60" s="914"/>
      <c r="EQ60" s="914"/>
      <c r="ER60" s="914"/>
      <c r="ES60" s="914"/>
      <c r="ET60" s="914"/>
      <c r="EU60" s="914"/>
      <c r="EV60" s="914"/>
      <c r="EW60" s="914"/>
      <c r="EX60" s="914"/>
      <c r="EY60" s="914"/>
      <c r="EZ60" s="914"/>
      <c r="FA60" s="914"/>
      <c r="FB60" s="914"/>
      <c r="FC60" s="914"/>
      <c r="FD60" s="914"/>
      <c r="FE60" s="914"/>
      <c r="FF60" s="914"/>
      <c r="FG60" s="914"/>
      <c r="FH60" s="914"/>
      <c r="FI60" s="914"/>
      <c r="FJ60" s="914"/>
      <c r="FK60" s="914"/>
      <c r="FL60" s="914"/>
      <c r="FM60" s="914"/>
      <c r="FN60" s="914"/>
      <c r="FO60" s="914"/>
      <c r="FP60" s="914"/>
      <c r="FQ60" s="914"/>
      <c r="FR60" s="914"/>
      <c r="FS60" s="914"/>
      <c r="FT60" s="914"/>
      <c r="FU60" s="914"/>
      <c r="FV60" s="914"/>
      <c r="FW60" s="914"/>
      <c r="FX60" s="914"/>
      <c r="FY60" s="914"/>
      <c r="FZ60" s="914"/>
      <c r="GA60" s="914"/>
      <c r="GB60" s="914"/>
      <c r="GC60" s="914"/>
      <c r="GD60" s="914"/>
      <c r="GE60" s="914"/>
      <c r="GF60" s="914"/>
      <c r="GG60" s="914"/>
      <c r="GH60" s="914"/>
      <c r="GI60" s="914"/>
      <c r="GJ60" s="914"/>
      <c r="GK60" s="914"/>
      <c r="GL60" s="914"/>
      <c r="GM60" s="914"/>
      <c r="GN60" s="914"/>
      <c r="GO60" s="914"/>
      <c r="GP60" s="914"/>
      <c r="GQ60" s="914"/>
      <c r="GR60" s="914"/>
      <c r="GS60" s="914"/>
      <c r="GT60" s="914"/>
      <c r="GU60" s="914"/>
      <c r="GV60" s="914"/>
      <c r="GW60" s="914"/>
      <c r="GX60" s="914"/>
      <c r="GY60" s="914"/>
      <c r="GZ60" s="914"/>
      <c r="HA60" s="914"/>
      <c r="HB60" s="914"/>
      <c r="HC60" s="914"/>
      <c r="HD60" s="914"/>
      <c r="HE60" s="914"/>
      <c r="HF60" s="914"/>
      <c r="HG60" s="914"/>
      <c r="HH60" s="914"/>
      <c r="HI60" s="914"/>
      <c r="HJ60" s="914"/>
      <c r="HK60" s="914"/>
      <c r="HL60" s="914"/>
      <c r="HM60" s="914"/>
      <c r="HN60" s="914"/>
      <c r="HO60" s="914"/>
      <c r="HP60" s="914"/>
      <c r="HQ60" s="914"/>
      <c r="HR60" s="914"/>
      <c r="HS60" s="914"/>
      <c r="HT60" s="914"/>
      <c r="HU60" s="914"/>
      <c r="HV60" s="914"/>
      <c r="HW60" s="914"/>
      <c r="HX60" s="914"/>
      <c r="HY60" s="914"/>
      <c r="HZ60" s="914"/>
      <c r="IA60" s="914"/>
      <c r="IB60" s="914"/>
      <c r="IC60" s="914"/>
      <c r="ID60" s="914"/>
      <c r="IE60" s="914"/>
      <c r="IF60" s="914"/>
      <c r="IG60" s="914"/>
      <c r="IH60" s="914"/>
      <c r="II60" s="914"/>
      <c r="IJ60" s="914"/>
      <c r="IK60" s="914"/>
      <c r="IL60" s="914"/>
      <c r="IM60" s="914"/>
      <c r="IN60" s="914"/>
      <c r="IO60" s="914"/>
      <c r="IP60" s="914"/>
      <c r="IQ60" s="914"/>
      <c r="IR60" s="914"/>
      <c r="IS60" s="914"/>
      <c r="IT60" s="914"/>
      <c r="IU60" s="914"/>
      <c r="IV60" s="914"/>
      <c r="IW60" s="914"/>
      <c r="IX60" s="914"/>
      <c r="IY60" s="914"/>
      <c r="IZ60" s="914"/>
      <c r="JA60" s="914"/>
      <c r="JB60" s="914"/>
      <c r="JC60" s="914"/>
      <c r="JD60" s="914"/>
      <c r="JE60" s="914"/>
      <c r="JF60" s="914"/>
      <c r="JG60" s="914"/>
      <c r="JH60" s="914"/>
      <c r="JI60" s="914"/>
      <c r="JJ60" s="914"/>
      <c r="JK60" s="914"/>
      <c r="JL60" s="914"/>
      <c r="JM60" s="914"/>
      <c r="JN60" s="914"/>
      <c r="JO60" s="914"/>
      <c r="JP60" s="914"/>
      <c r="JQ60" s="914"/>
      <c r="JR60" s="914"/>
      <c r="JS60" s="914"/>
      <c r="JT60" s="914"/>
      <c r="JU60" s="914"/>
      <c r="JV60" s="914"/>
      <c r="JW60" s="914"/>
      <c r="JX60" s="914"/>
      <c r="JY60" s="914"/>
      <c r="JZ60" s="914"/>
      <c r="KA60" s="914"/>
      <c r="KB60" s="914"/>
      <c r="KC60" s="914"/>
      <c r="KD60" s="914"/>
      <c r="KE60" s="914"/>
      <c r="KF60" s="914"/>
      <c r="KG60" s="914"/>
      <c r="KH60" s="914"/>
      <c r="KI60" s="914"/>
      <c r="KJ60" s="914"/>
      <c r="KK60" s="914"/>
      <c r="KL60" s="914"/>
      <c r="KM60" s="914"/>
      <c r="KN60" s="914"/>
      <c r="KO60" s="914"/>
      <c r="KP60" s="914"/>
      <c r="KQ60" s="914"/>
      <c r="KR60" s="914"/>
      <c r="KS60" s="914"/>
      <c r="KT60" s="914"/>
      <c r="KU60" s="914"/>
      <c r="KV60" s="914"/>
      <c r="KW60" s="914"/>
      <c r="KX60" s="914"/>
      <c r="KY60" s="914"/>
      <c r="KZ60" s="914"/>
      <c r="LA60" s="914"/>
      <c r="LB60" s="914"/>
      <c r="LC60" s="914"/>
      <c r="LD60" s="914"/>
      <c r="LE60" s="914"/>
      <c r="LF60" s="914"/>
      <c r="LG60" s="914"/>
      <c r="LH60" s="914"/>
      <c r="LI60" s="914"/>
      <c r="LJ60" s="914"/>
      <c r="LK60" s="914"/>
      <c r="LL60" s="914"/>
      <c r="LM60" s="914"/>
      <c r="LN60" s="914"/>
      <c r="LO60" s="914"/>
      <c r="LP60" s="914"/>
      <c r="LQ60" s="914"/>
      <c r="LR60" s="914"/>
      <c r="LS60" s="914"/>
      <c r="LT60" s="914"/>
      <c r="LU60" s="914"/>
      <c r="LV60" s="914"/>
      <c r="LW60" s="914"/>
      <c r="LX60" s="914"/>
      <c r="LY60" s="914"/>
      <c r="LZ60" s="914"/>
      <c r="MA60" s="914"/>
      <c r="MB60" s="914"/>
      <c r="MC60" s="914"/>
      <c r="MD60" s="914"/>
      <c r="ME60" s="914"/>
      <c r="MF60" s="914"/>
      <c r="MG60" s="914"/>
      <c r="MH60" s="914"/>
      <c r="MI60" s="914"/>
      <c r="MJ60" s="914"/>
      <c r="MK60" s="914"/>
      <c r="ML60" s="914"/>
      <c r="MM60" s="914"/>
      <c r="MN60" s="914"/>
      <c r="MO60" s="914"/>
      <c r="MP60" s="914"/>
      <c r="MQ60" s="914"/>
      <c r="MR60" s="914"/>
      <c r="MS60" s="914"/>
      <c r="MT60" s="914"/>
      <c r="MU60" s="914"/>
      <c r="MV60" s="914"/>
      <c r="MW60" s="914"/>
      <c r="MX60" s="914"/>
      <c r="MY60" s="914"/>
      <c r="MZ60" s="914"/>
      <c r="NA60" s="914"/>
      <c r="NB60" s="914"/>
      <c r="NC60" s="914"/>
      <c r="ND60" s="914"/>
      <c r="NE60" s="914"/>
      <c r="NF60" s="914"/>
      <c r="NG60" s="914"/>
      <c r="NH60" s="914"/>
      <c r="NI60" s="914"/>
      <c r="NJ60" s="914"/>
      <c r="NK60" s="914"/>
      <c r="NL60" s="914"/>
      <c r="NM60" s="914"/>
      <c r="NN60" s="914"/>
      <c r="NO60" s="914"/>
      <c r="NP60" s="914"/>
      <c r="NQ60" s="914"/>
      <c r="NR60" s="914"/>
      <c r="NS60" s="914"/>
      <c r="NT60" s="914"/>
      <c r="NU60" s="914"/>
      <c r="NV60" s="914"/>
      <c r="NW60" s="914"/>
      <c r="NX60" s="914"/>
      <c r="NY60" s="914"/>
      <c r="NZ60" s="914"/>
      <c r="OA60" s="914"/>
      <c r="OB60" s="914"/>
      <c r="OC60" s="914"/>
      <c r="OD60" s="914"/>
      <c r="OE60" s="914"/>
      <c r="OF60" s="914"/>
      <c r="OG60" s="914"/>
      <c r="OH60" s="914"/>
      <c r="OI60" s="914"/>
      <c r="OJ60" s="914"/>
      <c r="OK60" s="914"/>
      <c r="OL60" s="914"/>
      <c r="OM60" s="914"/>
      <c r="ON60" s="914"/>
      <c r="OO60" s="914"/>
      <c r="OP60" s="914"/>
      <c r="OQ60" s="914"/>
      <c r="OR60" s="914"/>
      <c r="OS60" s="914"/>
      <c r="OT60" s="914"/>
      <c r="OU60" s="914"/>
      <c r="OV60" s="914"/>
      <c r="OW60" s="914"/>
      <c r="OX60" s="914"/>
      <c r="OY60" s="914"/>
      <c r="OZ60" s="914"/>
      <c r="PA60" s="914"/>
      <c r="PB60" s="914"/>
      <c r="PC60" s="914"/>
      <c r="PD60" s="914"/>
      <c r="PE60" s="914"/>
      <c r="PF60" s="914"/>
      <c r="PG60" s="914"/>
      <c r="PH60" s="914"/>
      <c r="PI60" s="914"/>
      <c r="PJ60" s="914"/>
      <c r="PK60" s="914"/>
      <c r="PL60" s="914"/>
      <c r="PM60" s="914"/>
      <c r="PN60" s="914"/>
      <c r="PO60" s="914"/>
      <c r="PP60" s="914"/>
      <c r="PQ60" s="914"/>
      <c r="PR60" s="914"/>
      <c r="PS60" s="914"/>
      <c r="PT60" s="914"/>
      <c r="PU60" s="914"/>
      <c r="PV60" s="914"/>
      <c r="PW60" s="914"/>
      <c r="PX60" s="914"/>
      <c r="PY60" s="914"/>
      <c r="PZ60" s="914"/>
      <c r="QA60" s="914"/>
      <c r="QB60" s="914"/>
      <c r="QC60" s="914"/>
      <c r="QD60" s="914"/>
      <c r="QE60" s="914"/>
      <c r="QF60" s="914"/>
      <c r="QG60" s="914"/>
      <c r="QH60" s="914"/>
      <c r="QI60" s="914"/>
      <c r="QJ60" s="914"/>
      <c r="QK60" s="914"/>
      <c r="QL60" s="914"/>
      <c r="QM60" s="914"/>
      <c r="QN60" s="914"/>
      <c r="QO60" s="914"/>
      <c r="QP60" s="914"/>
      <c r="QQ60" s="914"/>
      <c r="QR60" s="914"/>
      <c r="QS60" s="914"/>
      <c r="QT60" s="914"/>
      <c r="QU60" s="914"/>
      <c r="QV60" s="914"/>
      <c r="QW60" s="914"/>
      <c r="QX60" s="914"/>
      <c r="QY60" s="914"/>
      <c r="QZ60" s="914"/>
      <c r="RA60" s="914"/>
      <c r="RB60" s="914"/>
      <c r="RC60" s="914"/>
      <c r="RD60" s="914"/>
      <c r="RE60" s="914"/>
      <c r="RF60" s="914"/>
      <c r="RG60" s="914"/>
      <c r="RH60" s="914"/>
      <c r="RI60" s="914"/>
      <c r="RJ60" s="914"/>
      <c r="RK60" s="914"/>
      <c r="RL60" s="914"/>
      <c r="RM60" s="914"/>
      <c r="RN60" s="914"/>
      <c r="RO60" s="914"/>
      <c r="RP60" s="914"/>
      <c r="RQ60" s="914"/>
      <c r="RR60" s="914"/>
      <c r="RS60" s="914"/>
      <c r="RT60" s="914"/>
      <c r="RU60" s="914"/>
      <c r="RV60" s="914"/>
      <c r="RW60" s="914"/>
      <c r="RX60" s="914"/>
      <c r="RY60" s="914"/>
      <c r="RZ60" s="914"/>
      <c r="SA60" s="914"/>
      <c r="SB60" s="914"/>
      <c r="SC60" s="914"/>
      <c r="SD60" s="914"/>
      <c r="SE60" s="914"/>
      <c r="SF60" s="914"/>
      <c r="SG60" s="914"/>
      <c r="SH60" s="914"/>
      <c r="SI60" s="914"/>
      <c r="SJ60" s="914"/>
      <c r="SK60" s="914"/>
      <c r="SL60" s="914"/>
      <c r="SM60" s="914"/>
      <c r="SN60" s="914"/>
      <c r="SO60" s="914"/>
      <c r="SP60" s="914"/>
      <c r="SQ60" s="914"/>
      <c r="SR60" s="914"/>
      <c r="SS60" s="914"/>
      <c r="ST60" s="914"/>
      <c r="SU60" s="914"/>
      <c r="SV60" s="914"/>
      <c r="SW60" s="914"/>
      <c r="SX60" s="914"/>
      <c r="SY60" s="914"/>
      <c r="SZ60" s="914"/>
      <c r="TA60" s="914"/>
      <c r="TB60" s="914"/>
      <c r="TC60" s="914"/>
      <c r="TD60" s="914"/>
      <c r="TE60" s="914"/>
      <c r="TF60" s="914"/>
      <c r="TG60" s="914"/>
      <c r="TH60" s="914"/>
      <c r="TI60" s="914"/>
      <c r="TJ60" s="914"/>
      <c r="TK60" s="914"/>
      <c r="TL60" s="914"/>
      <c r="TM60" s="914"/>
      <c r="TN60" s="914"/>
      <c r="TO60" s="914"/>
      <c r="TP60" s="914"/>
      <c r="TQ60" s="914"/>
      <c r="TR60" s="914"/>
      <c r="TS60" s="914"/>
      <c r="TT60" s="914"/>
      <c r="TU60" s="914"/>
      <c r="TV60" s="914"/>
      <c r="TW60" s="914"/>
      <c r="TX60" s="914"/>
      <c r="TY60" s="914"/>
      <c r="TZ60" s="914"/>
      <c r="UA60" s="914"/>
      <c r="UB60" s="914"/>
      <c r="UC60" s="914"/>
      <c r="UD60" s="914"/>
      <c r="UE60" s="914"/>
      <c r="UF60" s="914"/>
      <c r="UG60" s="914"/>
      <c r="UH60" s="914"/>
      <c r="UI60" s="914"/>
      <c r="UJ60" s="914"/>
      <c r="UK60" s="914"/>
      <c r="UL60" s="914"/>
      <c r="UM60" s="914"/>
      <c r="UN60" s="914"/>
      <c r="UO60" s="914"/>
      <c r="UP60" s="914"/>
      <c r="UQ60" s="914"/>
      <c r="UR60" s="914"/>
      <c r="US60" s="914"/>
      <c r="UT60" s="914"/>
      <c r="UU60" s="914"/>
      <c r="UV60" s="914"/>
      <c r="UW60" s="914"/>
      <c r="UX60" s="914"/>
      <c r="UY60" s="914"/>
      <c r="UZ60" s="914"/>
      <c r="VA60" s="914"/>
      <c r="VB60" s="914"/>
      <c r="VC60" s="914"/>
      <c r="VD60" s="914"/>
      <c r="VE60" s="914"/>
      <c r="VF60" s="914"/>
      <c r="VG60" s="914"/>
      <c r="VH60" s="914"/>
      <c r="VI60" s="914"/>
      <c r="VJ60" s="914"/>
      <c r="VK60" s="914"/>
      <c r="VL60" s="914"/>
      <c r="VM60" s="914"/>
      <c r="VN60" s="914"/>
      <c r="VO60" s="914"/>
      <c r="VP60" s="914"/>
      <c r="VQ60" s="914"/>
      <c r="VR60" s="914"/>
      <c r="VS60" s="914"/>
      <c r="VT60" s="914"/>
      <c r="VU60" s="914"/>
      <c r="VV60" s="914"/>
      <c r="VW60" s="914"/>
      <c r="VX60" s="914"/>
      <c r="VY60" s="914"/>
      <c r="VZ60" s="914"/>
      <c r="WA60" s="914"/>
      <c r="WB60" s="914"/>
      <c r="WC60" s="914"/>
      <c r="WD60" s="914"/>
      <c r="WE60" s="914"/>
      <c r="WF60" s="914"/>
      <c r="WG60" s="914"/>
      <c r="WH60" s="914"/>
      <c r="WI60" s="914"/>
      <c r="WJ60" s="914"/>
      <c r="WK60" s="914"/>
      <c r="WL60" s="914"/>
      <c r="WM60" s="914"/>
      <c r="WN60" s="914"/>
      <c r="WO60" s="914"/>
      <c r="WP60" s="914"/>
      <c r="WQ60" s="914"/>
      <c r="WR60" s="914"/>
      <c r="WS60" s="914"/>
      <c r="WT60" s="914"/>
      <c r="WU60" s="914"/>
      <c r="WV60" s="914"/>
      <c r="WW60" s="914"/>
      <c r="WX60" s="914"/>
      <c r="WY60" s="914"/>
      <c r="WZ60" s="914"/>
      <c r="XA60" s="914"/>
      <c r="XB60" s="914"/>
      <c r="XC60" s="914"/>
      <c r="XD60" s="914"/>
      <c r="XE60" s="914"/>
      <c r="XF60" s="914"/>
      <c r="XG60" s="914"/>
      <c r="XH60" s="914"/>
      <c r="XI60" s="914"/>
      <c r="XJ60" s="914"/>
      <c r="XK60" s="914"/>
      <c r="XL60" s="914"/>
      <c r="XM60" s="914"/>
      <c r="XN60" s="914"/>
      <c r="XO60" s="914"/>
      <c r="XP60" s="914"/>
      <c r="XQ60" s="914"/>
      <c r="XR60" s="914"/>
      <c r="XS60" s="914"/>
      <c r="XT60" s="914"/>
      <c r="XU60" s="914"/>
      <c r="XV60" s="914"/>
      <c r="XW60" s="914"/>
      <c r="XX60" s="914"/>
      <c r="XY60" s="914"/>
      <c r="XZ60" s="914"/>
      <c r="YA60" s="914"/>
      <c r="YB60" s="914"/>
      <c r="YC60" s="914"/>
      <c r="YD60" s="914"/>
      <c r="YE60" s="914"/>
      <c r="YF60" s="914"/>
      <c r="YG60" s="914"/>
      <c r="YH60" s="914"/>
      <c r="YI60" s="914"/>
      <c r="YJ60" s="914"/>
      <c r="YK60" s="914"/>
      <c r="YL60" s="914"/>
      <c r="YM60" s="914"/>
      <c r="YN60" s="914"/>
      <c r="YO60" s="914"/>
      <c r="YP60" s="914"/>
      <c r="YQ60" s="914"/>
      <c r="YR60" s="914"/>
      <c r="YS60" s="914"/>
      <c r="YT60" s="914"/>
      <c r="YU60" s="914"/>
      <c r="YV60" s="914"/>
      <c r="YW60" s="914"/>
      <c r="YX60" s="914"/>
      <c r="YY60" s="914"/>
      <c r="YZ60" s="914"/>
      <c r="ZA60" s="914"/>
      <c r="ZB60" s="914"/>
      <c r="ZC60" s="914"/>
      <c r="ZD60" s="914"/>
      <c r="ZE60" s="914"/>
      <c r="ZF60" s="914"/>
      <c r="ZG60" s="914"/>
      <c r="ZH60" s="914"/>
      <c r="ZI60" s="914"/>
      <c r="ZJ60" s="914"/>
      <c r="ZK60" s="914"/>
      <c r="ZL60" s="914"/>
      <c r="ZM60" s="914"/>
      <c r="ZN60" s="914"/>
      <c r="ZO60" s="914"/>
      <c r="ZP60" s="914"/>
      <c r="ZQ60" s="914"/>
      <c r="ZR60" s="914"/>
      <c r="ZS60" s="914"/>
      <c r="ZT60" s="914"/>
      <c r="ZU60" s="914"/>
      <c r="ZV60" s="914"/>
      <c r="ZW60" s="914"/>
      <c r="ZX60" s="914"/>
      <c r="ZY60" s="914"/>
      <c r="ZZ60" s="914"/>
    </row>
    <row r="61" spans="1:702" s="875" customFormat="1">
      <c r="A61" s="914"/>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4"/>
      <c r="AC61" s="914"/>
      <c r="AD61" s="914"/>
      <c r="AE61" s="914"/>
      <c r="AF61" s="914"/>
      <c r="AG61" s="914"/>
      <c r="AH61" s="914"/>
      <c r="AI61" s="914"/>
      <c r="AJ61" s="914"/>
      <c r="AK61" s="914"/>
      <c r="AL61" s="914"/>
      <c r="AM61" s="914"/>
      <c r="AN61" s="914"/>
      <c r="AO61" s="914"/>
      <c r="AP61" s="914"/>
      <c r="AQ61" s="914"/>
      <c r="AR61" s="914"/>
      <c r="AS61" s="914"/>
      <c r="AT61" s="914"/>
      <c r="AU61" s="914"/>
      <c r="AV61" s="914"/>
      <c r="AW61" s="914"/>
      <c r="AX61" s="914"/>
      <c r="AY61" s="914"/>
      <c r="AZ61" s="914"/>
      <c r="BA61" s="914"/>
      <c r="BB61" s="914"/>
      <c r="BC61" s="914"/>
      <c r="BD61" s="914"/>
      <c r="BE61" s="914"/>
      <c r="BF61" s="914"/>
      <c r="BG61" s="914"/>
      <c r="BH61" s="914"/>
      <c r="BI61" s="914"/>
      <c r="BJ61" s="914"/>
      <c r="BK61" s="914"/>
      <c r="BL61" s="914"/>
      <c r="BM61" s="914"/>
      <c r="BN61" s="914"/>
      <c r="BO61" s="914"/>
      <c r="BP61" s="914"/>
      <c r="BQ61" s="914"/>
      <c r="BR61" s="914"/>
      <c r="BS61" s="914"/>
      <c r="BT61" s="914"/>
      <c r="BU61" s="914"/>
      <c r="BV61" s="914"/>
      <c r="BW61" s="914"/>
      <c r="BX61" s="914"/>
      <c r="BY61" s="914"/>
      <c r="BZ61" s="914"/>
      <c r="CA61" s="914"/>
      <c r="CB61" s="914"/>
      <c r="CC61" s="914"/>
      <c r="CD61" s="914"/>
      <c r="CE61" s="914"/>
      <c r="CF61" s="914"/>
      <c r="CG61" s="914"/>
      <c r="CH61" s="914"/>
      <c r="CI61" s="914"/>
      <c r="CJ61" s="914"/>
      <c r="CK61" s="914"/>
      <c r="CL61" s="914"/>
      <c r="CM61" s="914"/>
      <c r="CN61" s="914"/>
      <c r="CO61" s="914"/>
      <c r="CP61" s="914"/>
      <c r="CQ61" s="914"/>
      <c r="CR61" s="914"/>
      <c r="CS61" s="914"/>
      <c r="CT61" s="914"/>
      <c r="CU61" s="914"/>
      <c r="CV61" s="914"/>
      <c r="CW61" s="914"/>
      <c r="CX61" s="914"/>
      <c r="CY61" s="914"/>
      <c r="CZ61" s="914"/>
      <c r="DA61" s="914"/>
      <c r="DB61" s="914"/>
      <c r="DC61" s="914"/>
      <c r="DD61" s="914"/>
      <c r="DE61" s="914"/>
      <c r="DF61" s="914"/>
      <c r="DG61" s="914"/>
      <c r="DH61" s="914"/>
      <c r="DI61" s="914"/>
      <c r="DJ61" s="914"/>
      <c r="DK61" s="914"/>
      <c r="DL61" s="914"/>
      <c r="DM61" s="914"/>
      <c r="DN61" s="914"/>
      <c r="DO61" s="914"/>
      <c r="DP61" s="914"/>
      <c r="DQ61" s="914"/>
      <c r="DR61" s="914"/>
      <c r="DS61" s="914"/>
      <c r="DT61" s="914"/>
      <c r="DU61" s="914"/>
      <c r="DV61" s="914"/>
      <c r="DW61" s="914"/>
      <c r="DX61" s="914"/>
      <c r="DY61" s="914"/>
      <c r="DZ61" s="914"/>
      <c r="EA61" s="914"/>
      <c r="EB61" s="914"/>
      <c r="EC61" s="914"/>
      <c r="ED61" s="914"/>
      <c r="EE61" s="914"/>
      <c r="EF61" s="914"/>
      <c r="EG61" s="914"/>
      <c r="EH61" s="914"/>
      <c r="EI61" s="914"/>
      <c r="EJ61" s="914"/>
      <c r="EK61" s="914"/>
      <c r="EL61" s="914"/>
      <c r="EM61" s="914"/>
      <c r="EN61" s="914"/>
      <c r="EO61" s="914"/>
      <c r="EP61" s="914"/>
      <c r="EQ61" s="914"/>
      <c r="ER61" s="914"/>
      <c r="ES61" s="914"/>
      <c r="ET61" s="914"/>
      <c r="EU61" s="914"/>
      <c r="EV61" s="914"/>
      <c r="EW61" s="914"/>
      <c r="EX61" s="914"/>
      <c r="EY61" s="914"/>
      <c r="EZ61" s="914"/>
      <c r="FA61" s="914"/>
      <c r="FB61" s="914"/>
      <c r="FC61" s="914"/>
      <c r="FD61" s="914"/>
      <c r="FE61" s="914"/>
      <c r="FF61" s="914"/>
      <c r="FG61" s="914"/>
      <c r="FH61" s="914"/>
      <c r="FI61" s="914"/>
      <c r="FJ61" s="914"/>
      <c r="FK61" s="914"/>
      <c r="FL61" s="914"/>
      <c r="FM61" s="914"/>
      <c r="FN61" s="914"/>
      <c r="FO61" s="914"/>
      <c r="FP61" s="914"/>
      <c r="FQ61" s="914"/>
      <c r="FR61" s="914"/>
      <c r="FS61" s="914"/>
      <c r="FT61" s="914"/>
      <c r="FU61" s="914"/>
      <c r="FV61" s="914"/>
      <c r="FW61" s="914"/>
      <c r="FX61" s="914"/>
      <c r="FY61" s="914"/>
      <c r="FZ61" s="914"/>
      <c r="GA61" s="914"/>
      <c r="GB61" s="914"/>
      <c r="GC61" s="914"/>
      <c r="GD61" s="914"/>
      <c r="GE61" s="914"/>
      <c r="GF61" s="914"/>
      <c r="GG61" s="914"/>
      <c r="GH61" s="914"/>
      <c r="GI61" s="914"/>
      <c r="GJ61" s="914"/>
      <c r="GK61" s="914"/>
      <c r="GL61" s="914"/>
      <c r="GM61" s="914"/>
      <c r="GN61" s="914"/>
      <c r="GO61" s="914"/>
      <c r="GP61" s="914"/>
      <c r="GQ61" s="914"/>
      <c r="GR61" s="914"/>
      <c r="GS61" s="914"/>
      <c r="GT61" s="914"/>
      <c r="GU61" s="914"/>
      <c r="GV61" s="914"/>
      <c r="GW61" s="914"/>
      <c r="GX61" s="914"/>
      <c r="GY61" s="914"/>
      <c r="GZ61" s="914"/>
      <c r="HA61" s="914"/>
      <c r="HB61" s="914"/>
      <c r="HC61" s="914"/>
      <c r="HD61" s="914"/>
      <c r="HE61" s="914"/>
      <c r="HF61" s="914"/>
      <c r="HG61" s="914"/>
      <c r="HH61" s="914"/>
      <c r="HI61" s="914"/>
      <c r="HJ61" s="914"/>
      <c r="HK61" s="914"/>
      <c r="HL61" s="914"/>
      <c r="HM61" s="914"/>
      <c r="HN61" s="914"/>
      <c r="HO61" s="914"/>
      <c r="HP61" s="914"/>
      <c r="HQ61" s="914"/>
      <c r="HR61" s="914"/>
      <c r="HS61" s="914"/>
      <c r="HT61" s="914"/>
      <c r="HU61" s="914"/>
      <c r="HV61" s="914"/>
      <c r="HW61" s="914"/>
      <c r="HX61" s="914"/>
      <c r="HY61" s="914"/>
      <c r="HZ61" s="914"/>
      <c r="IA61" s="914"/>
      <c r="IB61" s="914"/>
      <c r="IC61" s="914"/>
      <c r="ID61" s="914"/>
      <c r="IE61" s="914"/>
      <c r="IF61" s="914"/>
      <c r="IG61" s="914"/>
      <c r="IH61" s="914"/>
      <c r="II61" s="914"/>
      <c r="IJ61" s="914"/>
      <c r="IK61" s="914"/>
      <c r="IL61" s="914"/>
      <c r="IM61" s="914"/>
      <c r="IN61" s="914"/>
      <c r="IO61" s="914"/>
      <c r="IP61" s="914"/>
      <c r="IQ61" s="914"/>
      <c r="IR61" s="914"/>
      <c r="IS61" s="914"/>
      <c r="IT61" s="914"/>
      <c r="IU61" s="914"/>
      <c r="IV61" s="914"/>
      <c r="IW61" s="914"/>
      <c r="IX61" s="914"/>
      <c r="IY61" s="914"/>
      <c r="IZ61" s="914"/>
      <c r="JA61" s="914"/>
      <c r="JB61" s="914"/>
      <c r="JC61" s="914"/>
      <c r="JD61" s="914"/>
      <c r="JE61" s="914"/>
      <c r="JF61" s="914"/>
      <c r="JG61" s="914"/>
      <c r="JH61" s="914"/>
      <c r="JI61" s="914"/>
      <c r="JJ61" s="914"/>
      <c r="JK61" s="914"/>
      <c r="JL61" s="914"/>
      <c r="JM61" s="914"/>
      <c r="JN61" s="914"/>
      <c r="JO61" s="914"/>
      <c r="JP61" s="914"/>
      <c r="JQ61" s="914"/>
      <c r="JR61" s="914"/>
      <c r="JS61" s="914"/>
      <c r="JT61" s="914"/>
      <c r="JU61" s="914"/>
      <c r="JV61" s="914"/>
      <c r="JW61" s="914"/>
      <c r="JX61" s="914"/>
      <c r="JY61" s="914"/>
      <c r="JZ61" s="914"/>
      <c r="KA61" s="914"/>
      <c r="KB61" s="914"/>
      <c r="KC61" s="914"/>
      <c r="KD61" s="914"/>
      <c r="KE61" s="914"/>
      <c r="KF61" s="914"/>
      <c r="KG61" s="914"/>
      <c r="KH61" s="914"/>
      <c r="KI61" s="914"/>
      <c r="KJ61" s="914"/>
      <c r="KK61" s="914"/>
      <c r="KL61" s="914"/>
      <c r="KM61" s="914"/>
      <c r="KN61" s="914"/>
      <c r="KO61" s="914"/>
      <c r="KP61" s="914"/>
      <c r="KQ61" s="914"/>
      <c r="KR61" s="914"/>
      <c r="KS61" s="914"/>
      <c r="KT61" s="914"/>
      <c r="KU61" s="914"/>
      <c r="KV61" s="914"/>
      <c r="KW61" s="914"/>
      <c r="KX61" s="914"/>
      <c r="KY61" s="914"/>
      <c r="KZ61" s="914"/>
      <c r="LA61" s="914"/>
      <c r="LB61" s="914"/>
      <c r="LC61" s="914"/>
      <c r="LD61" s="914"/>
      <c r="LE61" s="914"/>
      <c r="LF61" s="914"/>
      <c r="LG61" s="914"/>
      <c r="LH61" s="914"/>
      <c r="LI61" s="914"/>
      <c r="LJ61" s="914"/>
      <c r="LK61" s="914"/>
      <c r="LL61" s="914"/>
      <c r="LM61" s="914"/>
      <c r="LN61" s="914"/>
      <c r="LO61" s="914"/>
      <c r="LP61" s="914"/>
      <c r="LQ61" s="914"/>
      <c r="LR61" s="914"/>
      <c r="LS61" s="914"/>
      <c r="LT61" s="914"/>
      <c r="LU61" s="914"/>
      <c r="LV61" s="914"/>
      <c r="LW61" s="914"/>
      <c r="LX61" s="914"/>
      <c r="LY61" s="914"/>
      <c r="LZ61" s="914"/>
      <c r="MA61" s="914"/>
      <c r="MB61" s="914"/>
      <c r="MC61" s="914"/>
      <c r="MD61" s="914"/>
      <c r="ME61" s="914"/>
      <c r="MF61" s="914"/>
      <c r="MG61" s="914"/>
      <c r="MH61" s="914"/>
      <c r="MI61" s="914"/>
      <c r="MJ61" s="914"/>
      <c r="MK61" s="914"/>
      <c r="ML61" s="914"/>
      <c r="MM61" s="914"/>
      <c r="MN61" s="914"/>
      <c r="MO61" s="914"/>
      <c r="MP61" s="914"/>
      <c r="MQ61" s="914"/>
      <c r="MR61" s="914"/>
      <c r="MS61" s="914"/>
      <c r="MT61" s="914"/>
      <c r="MU61" s="914"/>
      <c r="MV61" s="914"/>
      <c r="MW61" s="914"/>
      <c r="MX61" s="914"/>
      <c r="MY61" s="914"/>
      <c r="MZ61" s="914"/>
      <c r="NA61" s="914"/>
      <c r="NB61" s="914"/>
      <c r="NC61" s="914"/>
      <c r="ND61" s="914"/>
      <c r="NE61" s="914"/>
      <c r="NF61" s="914"/>
      <c r="NG61" s="914"/>
      <c r="NH61" s="914"/>
      <c r="NI61" s="914"/>
      <c r="NJ61" s="914"/>
      <c r="NK61" s="914"/>
      <c r="NL61" s="914"/>
      <c r="NM61" s="914"/>
      <c r="NN61" s="914"/>
      <c r="NO61" s="914"/>
      <c r="NP61" s="914"/>
      <c r="NQ61" s="914"/>
      <c r="NR61" s="914"/>
      <c r="NS61" s="914"/>
      <c r="NT61" s="914"/>
      <c r="NU61" s="914"/>
      <c r="NV61" s="914"/>
      <c r="NW61" s="914"/>
      <c r="NX61" s="914"/>
      <c r="NY61" s="914"/>
      <c r="NZ61" s="914"/>
      <c r="OA61" s="914"/>
      <c r="OB61" s="914"/>
      <c r="OC61" s="914"/>
      <c r="OD61" s="914"/>
      <c r="OE61" s="914"/>
      <c r="OF61" s="914"/>
      <c r="OG61" s="914"/>
      <c r="OH61" s="914"/>
      <c r="OI61" s="914"/>
      <c r="OJ61" s="914"/>
      <c r="OK61" s="914"/>
      <c r="OL61" s="914"/>
      <c r="OM61" s="914"/>
      <c r="ON61" s="914"/>
      <c r="OO61" s="914"/>
      <c r="OP61" s="914"/>
      <c r="OQ61" s="914"/>
      <c r="OR61" s="914"/>
      <c r="OS61" s="914"/>
      <c r="OT61" s="914"/>
      <c r="OU61" s="914"/>
      <c r="OV61" s="914"/>
      <c r="OW61" s="914"/>
      <c r="OX61" s="914"/>
      <c r="OY61" s="914"/>
      <c r="OZ61" s="914"/>
      <c r="PA61" s="914"/>
      <c r="PB61" s="914"/>
      <c r="PC61" s="914"/>
      <c r="PD61" s="914"/>
      <c r="PE61" s="914"/>
      <c r="PF61" s="914"/>
      <c r="PG61" s="914"/>
      <c r="PH61" s="914"/>
      <c r="PI61" s="914"/>
      <c r="PJ61" s="914"/>
      <c r="PK61" s="914"/>
      <c r="PL61" s="914"/>
      <c r="PM61" s="914"/>
      <c r="PN61" s="914"/>
      <c r="PO61" s="914"/>
      <c r="PP61" s="914"/>
      <c r="PQ61" s="914"/>
      <c r="PR61" s="914"/>
      <c r="PS61" s="914"/>
      <c r="PT61" s="914"/>
      <c r="PU61" s="914"/>
      <c r="PV61" s="914"/>
      <c r="PW61" s="914"/>
      <c r="PX61" s="914"/>
      <c r="PY61" s="914"/>
      <c r="PZ61" s="914"/>
      <c r="QA61" s="914"/>
      <c r="QB61" s="914"/>
      <c r="QC61" s="914"/>
      <c r="QD61" s="914"/>
      <c r="QE61" s="914"/>
      <c r="QF61" s="914"/>
      <c r="QG61" s="914"/>
      <c r="QH61" s="914"/>
      <c r="QI61" s="914"/>
      <c r="QJ61" s="914"/>
      <c r="QK61" s="914"/>
      <c r="QL61" s="914"/>
      <c r="QM61" s="914"/>
      <c r="QN61" s="914"/>
      <c r="QO61" s="914"/>
      <c r="QP61" s="914"/>
      <c r="QQ61" s="914"/>
      <c r="QR61" s="914"/>
      <c r="QS61" s="914"/>
      <c r="QT61" s="914"/>
      <c r="QU61" s="914"/>
      <c r="QV61" s="914"/>
      <c r="QW61" s="914"/>
      <c r="QX61" s="914"/>
      <c r="QY61" s="914"/>
      <c r="QZ61" s="914"/>
      <c r="RA61" s="914"/>
      <c r="RB61" s="914"/>
      <c r="RC61" s="914"/>
      <c r="RD61" s="914"/>
      <c r="RE61" s="914"/>
      <c r="RF61" s="914"/>
      <c r="RG61" s="914"/>
      <c r="RH61" s="914"/>
      <c r="RI61" s="914"/>
      <c r="RJ61" s="914"/>
      <c r="RK61" s="914"/>
      <c r="RL61" s="914"/>
      <c r="RM61" s="914"/>
      <c r="RN61" s="914"/>
      <c r="RO61" s="914"/>
      <c r="RP61" s="914"/>
      <c r="RQ61" s="914"/>
      <c r="RR61" s="914"/>
      <c r="RS61" s="914"/>
      <c r="RT61" s="914"/>
      <c r="RU61" s="914"/>
      <c r="RV61" s="914"/>
      <c r="RW61" s="914"/>
      <c r="RX61" s="914"/>
      <c r="RY61" s="914"/>
      <c r="RZ61" s="914"/>
      <c r="SA61" s="914"/>
      <c r="SB61" s="914"/>
      <c r="SC61" s="914"/>
      <c r="SD61" s="914"/>
      <c r="SE61" s="914"/>
      <c r="SF61" s="914"/>
      <c r="SG61" s="914"/>
      <c r="SH61" s="914"/>
      <c r="SI61" s="914"/>
      <c r="SJ61" s="914"/>
      <c r="SK61" s="914"/>
      <c r="SL61" s="914"/>
      <c r="SM61" s="914"/>
      <c r="SN61" s="914"/>
      <c r="SO61" s="914"/>
      <c r="SP61" s="914"/>
      <c r="SQ61" s="914"/>
      <c r="SR61" s="914"/>
      <c r="SS61" s="914"/>
      <c r="ST61" s="914"/>
      <c r="SU61" s="914"/>
      <c r="SV61" s="914"/>
      <c r="SW61" s="914"/>
      <c r="SX61" s="914"/>
      <c r="SY61" s="914"/>
      <c r="SZ61" s="914"/>
      <c r="TA61" s="914"/>
      <c r="TB61" s="914"/>
      <c r="TC61" s="914"/>
      <c r="TD61" s="914"/>
      <c r="TE61" s="914"/>
      <c r="TF61" s="914"/>
      <c r="TG61" s="914"/>
      <c r="TH61" s="914"/>
      <c r="TI61" s="914"/>
      <c r="TJ61" s="914"/>
      <c r="TK61" s="914"/>
      <c r="TL61" s="914"/>
      <c r="TM61" s="914"/>
      <c r="TN61" s="914"/>
      <c r="TO61" s="914"/>
      <c r="TP61" s="914"/>
      <c r="TQ61" s="914"/>
      <c r="TR61" s="914"/>
      <c r="TS61" s="914"/>
      <c r="TT61" s="914"/>
      <c r="TU61" s="914"/>
      <c r="TV61" s="914"/>
      <c r="TW61" s="914"/>
      <c r="TX61" s="914"/>
      <c r="TY61" s="914"/>
      <c r="TZ61" s="914"/>
      <c r="UA61" s="914"/>
      <c r="UB61" s="914"/>
      <c r="UC61" s="914"/>
      <c r="UD61" s="914"/>
      <c r="UE61" s="914"/>
      <c r="UF61" s="914"/>
      <c r="UG61" s="914"/>
      <c r="UH61" s="914"/>
      <c r="UI61" s="914"/>
      <c r="UJ61" s="914"/>
      <c r="UK61" s="914"/>
      <c r="UL61" s="914"/>
      <c r="UM61" s="914"/>
      <c r="UN61" s="914"/>
      <c r="UO61" s="914"/>
      <c r="UP61" s="914"/>
      <c r="UQ61" s="914"/>
      <c r="UR61" s="914"/>
      <c r="US61" s="914"/>
      <c r="UT61" s="914"/>
      <c r="UU61" s="914"/>
      <c r="UV61" s="914"/>
      <c r="UW61" s="914"/>
      <c r="UX61" s="914"/>
      <c r="UY61" s="914"/>
      <c r="UZ61" s="914"/>
      <c r="VA61" s="914"/>
      <c r="VB61" s="914"/>
      <c r="VC61" s="914"/>
      <c r="VD61" s="914"/>
      <c r="VE61" s="914"/>
      <c r="VF61" s="914"/>
      <c r="VG61" s="914"/>
      <c r="VH61" s="914"/>
      <c r="VI61" s="914"/>
      <c r="VJ61" s="914"/>
      <c r="VK61" s="914"/>
      <c r="VL61" s="914"/>
      <c r="VM61" s="914"/>
      <c r="VN61" s="914"/>
      <c r="VO61" s="914"/>
      <c r="VP61" s="914"/>
      <c r="VQ61" s="914"/>
      <c r="VR61" s="914"/>
      <c r="VS61" s="914"/>
      <c r="VT61" s="914"/>
      <c r="VU61" s="914"/>
      <c r="VV61" s="914"/>
      <c r="VW61" s="914"/>
      <c r="VX61" s="914"/>
      <c r="VY61" s="914"/>
      <c r="VZ61" s="914"/>
      <c r="WA61" s="914"/>
      <c r="WB61" s="914"/>
      <c r="WC61" s="914"/>
      <c r="WD61" s="914"/>
      <c r="WE61" s="914"/>
      <c r="WF61" s="914"/>
      <c r="WG61" s="914"/>
      <c r="WH61" s="914"/>
      <c r="WI61" s="914"/>
      <c r="WJ61" s="914"/>
      <c r="WK61" s="914"/>
      <c r="WL61" s="914"/>
      <c r="WM61" s="914"/>
      <c r="WN61" s="914"/>
      <c r="WO61" s="914"/>
      <c r="WP61" s="914"/>
      <c r="WQ61" s="914"/>
      <c r="WR61" s="914"/>
      <c r="WS61" s="914"/>
      <c r="WT61" s="914"/>
      <c r="WU61" s="914"/>
      <c r="WV61" s="914"/>
      <c r="WW61" s="914"/>
      <c r="WX61" s="914"/>
      <c r="WY61" s="914"/>
      <c r="WZ61" s="914"/>
      <c r="XA61" s="914"/>
      <c r="XB61" s="914"/>
      <c r="XC61" s="914"/>
      <c r="XD61" s="914"/>
      <c r="XE61" s="914"/>
      <c r="XF61" s="914"/>
      <c r="XG61" s="914"/>
      <c r="XH61" s="914"/>
      <c r="XI61" s="914"/>
      <c r="XJ61" s="914"/>
      <c r="XK61" s="914"/>
      <c r="XL61" s="914"/>
      <c r="XM61" s="914"/>
      <c r="XN61" s="914"/>
      <c r="XO61" s="914"/>
      <c r="XP61" s="914"/>
      <c r="XQ61" s="914"/>
      <c r="XR61" s="914"/>
      <c r="XS61" s="914"/>
      <c r="XT61" s="914"/>
      <c r="XU61" s="914"/>
      <c r="XV61" s="914"/>
      <c r="XW61" s="914"/>
      <c r="XX61" s="914"/>
      <c r="XY61" s="914"/>
      <c r="XZ61" s="914"/>
      <c r="YA61" s="914"/>
      <c r="YB61" s="914"/>
      <c r="YC61" s="914"/>
      <c r="YD61" s="914"/>
      <c r="YE61" s="914"/>
      <c r="YF61" s="914"/>
      <c r="YG61" s="914"/>
      <c r="YH61" s="914"/>
      <c r="YI61" s="914"/>
      <c r="YJ61" s="914"/>
      <c r="YK61" s="914"/>
      <c r="YL61" s="914"/>
      <c r="YM61" s="914"/>
      <c r="YN61" s="914"/>
      <c r="YO61" s="914"/>
      <c r="YP61" s="914"/>
      <c r="YQ61" s="914"/>
      <c r="YR61" s="914"/>
      <c r="YS61" s="914"/>
      <c r="YT61" s="914"/>
      <c r="YU61" s="914"/>
      <c r="YV61" s="914"/>
      <c r="YW61" s="914"/>
      <c r="YX61" s="914"/>
      <c r="YY61" s="914"/>
      <c r="YZ61" s="914"/>
      <c r="ZA61" s="914"/>
      <c r="ZB61" s="914"/>
      <c r="ZC61" s="914"/>
      <c r="ZD61" s="914"/>
      <c r="ZE61" s="914"/>
      <c r="ZF61" s="914"/>
      <c r="ZG61" s="914"/>
      <c r="ZH61" s="914"/>
      <c r="ZI61" s="914"/>
      <c r="ZJ61" s="914"/>
      <c r="ZK61" s="914"/>
      <c r="ZL61" s="914"/>
      <c r="ZM61" s="914"/>
      <c r="ZN61" s="914"/>
      <c r="ZO61" s="914"/>
      <c r="ZP61" s="914"/>
      <c r="ZQ61" s="914"/>
      <c r="ZR61" s="914"/>
      <c r="ZS61" s="914"/>
      <c r="ZT61" s="914"/>
      <c r="ZU61" s="914"/>
      <c r="ZV61" s="914"/>
      <c r="ZW61" s="914"/>
      <c r="ZX61" s="914"/>
      <c r="ZY61" s="914"/>
      <c r="ZZ61" s="914"/>
    </row>
  </sheetData>
  <mergeCells count="23">
    <mergeCell ref="A41:I41"/>
    <mergeCell ref="C21:F21"/>
    <mergeCell ref="G21:H21"/>
    <mergeCell ref="I21:J21"/>
    <mergeCell ref="C22:D22"/>
    <mergeCell ref="E22:F22"/>
    <mergeCell ref="G22:G23"/>
    <mergeCell ref="H22:H23"/>
    <mergeCell ref="I22:I23"/>
    <mergeCell ref="J22:J23"/>
    <mergeCell ref="A20:J20"/>
    <mergeCell ref="A21:A23"/>
    <mergeCell ref="B21:B23"/>
    <mergeCell ref="A1:Q1"/>
    <mergeCell ref="A2:N2"/>
    <mergeCell ref="A3:A4"/>
    <mergeCell ref="B3:B4"/>
    <mergeCell ref="C3:D3"/>
    <mergeCell ref="E3:F3"/>
    <mergeCell ref="G3:H3"/>
    <mergeCell ref="I3:J3"/>
    <mergeCell ref="K3:L3"/>
    <mergeCell ref="M3:N3"/>
  </mergeCells>
  <printOptions horizontalCentered="1"/>
  <pageMargins left="0.7" right="0.7" top="0.75" bottom="0.75" header="0.3" footer="0.3"/>
  <pageSetup paperSize="9" scale="77"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view="pageBreakPreview" topLeftCell="A10" zoomScale="85" zoomScaleNormal="100" zoomScaleSheetLayoutView="85" workbookViewId="0">
      <selection activeCell="L33" sqref="L33"/>
    </sheetView>
  </sheetViews>
  <sheetFormatPr defaultColWidth="9.140625" defaultRowHeight="15.75"/>
  <cols>
    <col min="1" max="1" width="9.140625" style="944"/>
    <col min="2" max="2" width="8.7109375" style="944" customWidth="1"/>
    <col min="3" max="4" width="10.42578125" style="944" customWidth="1"/>
    <col min="5" max="5" width="12.7109375" style="944" customWidth="1"/>
    <col min="6" max="6" width="11.7109375" style="944" customWidth="1"/>
    <col min="7" max="7" width="11.28515625" style="944" customWidth="1"/>
    <col min="8" max="8" width="11.5703125" style="944" customWidth="1"/>
    <col min="9" max="9" width="10.7109375" style="945" customWidth="1"/>
    <col min="10" max="11" width="10.140625" style="945" customWidth="1"/>
    <col min="12" max="12" width="10.7109375" style="944" customWidth="1"/>
    <col min="13" max="13" width="10.42578125" style="944" customWidth="1"/>
    <col min="14" max="14" width="10.85546875" style="944" customWidth="1"/>
    <col min="15" max="15" width="10.42578125" style="944" bestFit="1" customWidth="1"/>
    <col min="16" max="16" width="9.42578125" style="944" bestFit="1" customWidth="1"/>
    <col min="17" max="16384" width="9.140625" style="944"/>
  </cols>
  <sheetData>
    <row r="1" spans="1:23" ht="18.75">
      <c r="A1" s="943" t="s">
        <v>821</v>
      </c>
      <c r="N1" s="1285" t="s">
        <v>423</v>
      </c>
      <c r="O1" s="1286"/>
      <c r="P1" s="1286"/>
      <c r="Q1" s="1286"/>
      <c r="R1" s="1286"/>
      <c r="S1" s="1286"/>
      <c r="T1" s="1286"/>
      <c r="U1" s="1286"/>
      <c r="V1" s="1286"/>
      <c r="W1" s="1287"/>
    </row>
    <row r="2" spans="1:23" ht="18" customHeight="1">
      <c r="A2" s="1288" t="s">
        <v>422</v>
      </c>
      <c r="B2" s="1288"/>
      <c r="C2" s="1288"/>
      <c r="D2" s="1288"/>
      <c r="E2" s="1288"/>
      <c r="F2" s="1288"/>
      <c r="G2" s="1288"/>
      <c r="H2" s="1288"/>
      <c r="I2" s="1288"/>
      <c r="J2" s="1288"/>
      <c r="K2" s="1288"/>
      <c r="L2" s="1288"/>
      <c r="M2" s="946"/>
    </row>
    <row r="3" spans="1:23" ht="31.15" customHeight="1">
      <c r="A3" s="1289" t="s">
        <v>369</v>
      </c>
      <c r="B3" s="1289" t="s">
        <v>439</v>
      </c>
      <c r="C3" s="1282" t="s">
        <v>424</v>
      </c>
      <c r="D3" s="1283"/>
      <c r="E3" s="1282" t="s">
        <v>426</v>
      </c>
      <c r="F3" s="1283"/>
      <c r="G3" s="1284" t="s">
        <v>436</v>
      </c>
      <c r="H3" s="1284"/>
      <c r="I3" s="1282" t="s">
        <v>87</v>
      </c>
      <c r="J3" s="1283"/>
      <c r="K3" s="1282" t="s">
        <v>442</v>
      </c>
      <c r="L3" s="1283"/>
    </row>
    <row r="4" spans="1:23" ht="47.25">
      <c r="A4" s="1289"/>
      <c r="B4" s="1289"/>
      <c r="C4" s="947" t="s">
        <v>440</v>
      </c>
      <c r="D4" s="948" t="s">
        <v>1031</v>
      </c>
      <c r="E4" s="947" t="s">
        <v>440</v>
      </c>
      <c r="F4" s="948" t="s">
        <v>1031</v>
      </c>
      <c r="G4" s="949" t="s">
        <v>440</v>
      </c>
      <c r="H4" s="949" t="s">
        <v>1028</v>
      </c>
      <c r="I4" s="949" t="s">
        <v>440</v>
      </c>
      <c r="J4" s="949" t="s">
        <v>1028</v>
      </c>
      <c r="K4" s="949" t="s">
        <v>657</v>
      </c>
      <c r="L4" s="948" t="s">
        <v>1030</v>
      </c>
    </row>
    <row r="5" spans="1:23" s="951" customFormat="1" ht="15" customHeight="1">
      <c r="A5" s="950" t="s">
        <v>92</v>
      </c>
      <c r="B5" s="254">
        <v>255</v>
      </c>
      <c r="C5" s="254">
        <v>43195</v>
      </c>
      <c r="D5" s="254">
        <v>4853.2277000000004</v>
      </c>
      <c r="E5" s="254">
        <v>12844</v>
      </c>
      <c r="F5" s="254">
        <v>622.93959600000017</v>
      </c>
      <c r="G5" s="254">
        <v>44</v>
      </c>
      <c r="H5" s="254">
        <v>7.5523999999999996</v>
      </c>
      <c r="I5" s="254">
        <v>56083</v>
      </c>
      <c r="J5" s="254">
        <v>5483.719696000001</v>
      </c>
      <c r="K5" s="547">
        <v>51</v>
      </c>
      <c r="L5" s="547">
        <v>5.97</v>
      </c>
    </row>
    <row r="6" spans="1:23" s="953" customFormat="1">
      <c r="A6" s="952" t="s">
        <v>93</v>
      </c>
      <c r="B6" s="547">
        <v>239</v>
      </c>
      <c r="C6" s="547">
        <v>17071</v>
      </c>
      <c r="D6" s="547">
        <v>2239.5439399999996</v>
      </c>
      <c r="E6" s="547">
        <v>13968</v>
      </c>
      <c r="F6" s="547">
        <v>32.204899699999991</v>
      </c>
      <c r="G6" s="547">
        <v>0</v>
      </c>
      <c r="H6" s="547">
        <v>0</v>
      </c>
      <c r="I6" s="547">
        <v>31039</v>
      </c>
      <c r="J6" s="547">
        <v>2272.0488397000004</v>
      </c>
      <c r="K6" s="547">
        <v>1</v>
      </c>
      <c r="L6" s="547">
        <v>0.05</v>
      </c>
    </row>
    <row r="7" spans="1:23" s="945" customFormat="1">
      <c r="A7" s="954">
        <v>44288</v>
      </c>
      <c r="B7" s="546">
        <v>21</v>
      </c>
      <c r="C7" s="546">
        <v>4608</v>
      </c>
      <c r="D7" s="546">
        <v>592.6947399999998</v>
      </c>
      <c r="E7" s="546">
        <v>135</v>
      </c>
      <c r="F7" s="546">
        <v>6.284978999999999</v>
      </c>
      <c r="G7" s="546">
        <v>0</v>
      </c>
      <c r="H7" s="546">
        <v>0</v>
      </c>
      <c r="I7" s="546">
        <v>4743</v>
      </c>
      <c r="J7" s="546">
        <v>598.97971899999982</v>
      </c>
      <c r="K7" s="546">
        <v>135</v>
      </c>
      <c r="L7" s="546">
        <v>18.489999999999998</v>
      </c>
    </row>
    <row r="8" spans="1:23" s="945" customFormat="1">
      <c r="A8" s="954">
        <v>44319</v>
      </c>
      <c r="B8" s="546">
        <v>21</v>
      </c>
      <c r="C8" s="546">
        <v>2218</v>
      </c>
      <c r="D8" s="546">
        <v>307.17788999999988</v>
      </c>
      <c r="E8" s="546">
        <v>135</v>
      </c>
      <c r="F8" s="546">
        <v>6.4907739999999965</v>
      </c>
      <c r="G8" s="546">
        <v>0</v>
      </c>
      <c r="H8" s="546">
        <v>0</v>
      </c>
      <c r="I8" s="546">
        <v>2353</v>
      </c>
      <c r="J8" s="546">
        <v>313.66866399999986</v>
      </c>
      <c r="K8" s="546">
        <v>21</v>
      </c>
      <c r="L8" s="546">
        <v>1.61</v>
      </c>
    </row>
    <row r="9" spans="1:23" s="945" customFormat="1">
      <c r="A9" s="954">
        <v>44349</v>
      </c>
      <c r="B9" s="546">
        <v>22</v>
      </c>
      <c r="C9" s="546">
        <v>3213</v>
      </c>
      <c r="D9" s="546">
        <v>415</v>
      </c>
      <c r="E9" s="546">
        <v>8421</v>
      </c>
      <c r="F9" s="546">
        <v>7.7</v>
      </c>
      <c r="G9" s="546">
        <v>0</v>
      </c>
      <c r="H9" s="546">
        <v>0</v>
      </c>
      <c r="I9" s="546">
        <v>11634</v>
      </c>
      <c r="J9" s="546">
        <v>423</v>
      </c>
      <c r="K9" s="546">
        <v>242</v>
      </c>
      <c r="L9" s="546">
        <v>2.27</v>
      </c>
    </row>
    <row r="10" spans="1:23" s="945" customFormat="1">
      <c r="A10" s="954">
        <v>44408</v>
      </c>
      <c r="B10" s="546">
        <v>22</v>
      </c>
      <c r="C10" s="546">
        <v>5172</v>
      </c>
      <c r="D10" s="546">
        <v>671.72671000000003</v>
      </c>
      <c r="E10" s="546">
        <v>5114</v>
      </c>
      <c r="F10" s="546">
        <v>4.1648215999999998</v>
      </c>
      <c r="G10" s="546">
        <v>0</v>
      </c>
      <c r="H10" s="546">
        <v>0</v>
      </c>
      <c r="I10" s="546">
        <v>10286</v>
      </c>
      <c r="J10" s="546">
        <v>675.89153160000001</v>
      </c>
      <c r="K10" s="546">
        <v>143</v>
      </c>
      <c r="L10" s="546">
        <v>1.04</v>
      </c>
    </row>
    <row r="11" spans="1:23" s="945" customFormat="1">
      <c r="A11" s="954">
        <v>44439</v>
      </c>
      <c r="B11" s="546">
        <v>22</v>
      </c>
      <c r="C11" s="546">
        <v>1860</v>
      </c>
      <c r="D11" s="546">
        <v>252.94460000000001</v>
      </c>
      <c r="E11" s="546">
        <v>32</v>
      </c>
      <c r="F11" s="546">
        <v>1.2277750999999995</v>
      </c>
      <c r="G11" s="546">
        <v>0</v>
      </c>
      <c r="H11" s="546">
        <v>0</v>
      </c>
      <c r="I11" s="546">
        <v>1892</v>
      </c>
      <c r="J11" s="546">
        <v>254.17237510000001</v>
      </c>
      <c r="K11" s="546">
        <v>0</v>
      </c>
      <c r="L11" s="546">
        <v>0</v>
      </c>
    </row>
    <row r="12" spans="1:23" s="945" customFormat="1">
      <c r="A12" s="954">
        <v>44469</v>
      </c>
      <c r="B12" s="546">
        <v>22</v>
      </c>
      <c r="C12" s="546">
        <v>0</v>
      </c>
      <c r="D12" s="546">
        <v>0</v>
      </c>
      <c r="E12" s="546">
        <v>23</v>
      </c>
      <c r="F12" s="546">
        <v>1.0724889999999996</v>
      </c>
      <c r="G12" s="546">
        <v>0</v>
      </c>
      <c r="H12" s="546">
        <v>0</v>
      </c>
      <c r="I12" s="546">
        <v>23</v>
      </c>
      <c r="J12" s="546">
        <v>1.0724889999999996</v>
      </c>
      <c r="K12" s="546">
        <v>1</v>
      </c>
      <c r="L12" s="546">
        <v>4.6092000000000001E-2</v>
      </c>
    </row>
    <row r="13" spans="1:23" s="945" customFormat="1">
      <c r="A13" s="954">
        <v>44500</v>
      </c>
      <c r="B13" s="546">
        <v>21</v>
      </c>
      <c r="C13" s="546">
        <v>0</v>
      </c>
      <c r="D13" s="546">
        <v>0</v>
      </c>
      <c r="E13" s="546">
        <v>21</v>
      </c>
      <c r="F13" s="546">
        <v>0.99556400000000023</v>
      </c>
      <c r="G13" s="546">
        <v>0</v>
      </c>
      <c r="H13" s="546">
        <v>0</v>
      </c>
      <c r="I13" s="546">
        <v>21</v>
      </c>
      <c r="J13" s="546">
        <v>0.99556400000000023</v>
      </c>
      <c r="K13" s="546">
        <v>0</v>
      </c>
      <c r="L13" s="546">
        <v>0</v>
      </c>
    </row>
    <row r="14" spans="1:23" s="945" customFormat="1">
      <c r="A14" s="954">
        <v>44530</v>
      </c>
      <c r="B14" s="546">
        <v>22</v>
      </c>
      <c r="C14" s="546">
        <v>0</v>
      </c>
      <c r="D14" s="546">
        <v>0</v>
      </c>
      <c r="E14" s="546">
        <v>22</v>
      </c>
      <c r="F14" s="546">
        <v>1.0610160000000002</v>
      </c>
      <c r="G14" s="546">
        <v>0</v>
      </c>
      <c r="H14" s="546">
        <v>0</v>
      </c>
      <c r="I14" s="546">
        <v>22</v>
      </c>
      <c r="J14" s="546">
        <v>1.0610160000000002</v>
      </c>
      <c r="K14" s="546">
        <v>0</v>
      </c>
      <c r="L14" s="546">
        <v>0</v>
      </c>
    </row>
    <row r="15" spans="1:23" s="945" customFormat="1">
      <c r="A15" s="954">
        <v>44561</v>
      </c>
      <c r="B15" s="546">
        <v>23</v>
      </c>
      <c r="C15" s="546">
        <v>0</v>
      </c>
      <c r="D15" s="546">
        <v>0</v>
      </c>
      <c r="E15" s="546">
        <v>22</v>
      </c>
      <c r="F15" s="546">
        <v>1.0545200000000001</v>
      </c>
      <c r="G15" s="546">
        <v>0</v>
      </c>
      <c r="H15" s="546">
        <v>0</v>
      </c>
      <c r="I15" s="546">
        <v>22</v>
      </c>
      <c r="J15" s="546">
        <v>1.0545200000000001</v>
      </c>
      <c r="K15" s="546">
        <v>0</v>
      </c>
      <c r="L15" s="546">
        <v>0</v>
      </c>
    </row>
    <row r="16" spans="1:23" s="945" customFormat="1">
      <c r="A16" s="954">
        <v>44562</v>
      </c>
      <c r="B16" s="546">
        <v>20</v>
      </c>
      <c r="C16" s="546">
        <v>0</v>
      </c>
      <c r="D16" s="546">
        <v>0</v>
      </c>
      <c r="E16" s="546">
        <v>20</v>
      </c>
      <c r="F16" s="546">
        <v>0.95858199999999982</v>
      </c>
      <c r="G16" s="546">
        <v>0</v>
      </c>
      <c r="H16" s="546">
        <v>0</v>
      </c>
      <c r="I16" s="546">
        <v>20</v>
      </c>
      <c r="J16" s="546">
        <v>0.95858199999999982</v>
      </c>
      <c r="K16" s="546">
        <v>0</v>
      </c>
      <c r="L16" s="546">
        <v>0</v>
      </c>
    </row>
    <row r="17" spans="1:14" s="945" customFormat="1">
      <c r="A17" s="954">
        <v>44621</v>
      </c>
      <c r="B17" s="546">
        <v>23</v>
      </c>
      <c r="C17" s="546">
        <v>0</v>
      </c>
      <c r="D17" s="546">
        <v>0</v>
      </c>
      <c r="E17" s="546">
        <v>23</v>
      </c>
      <c r="F17" s="546">
        <v>1.1943790000000001</v>
      </c>
      <c r="G17" s="546">
        <v>0</v>
      </c>
      <c r="H17" s="546">
        <v>0</v>
      </c>
      <c r="I17" s="546">
        <v>23</v>
      </c>
      <c r="J17" s="546">
        <v>1.1943790000000001</v>
      </c>
      <c r="K17" s="546">
        <v>1</v>
      </c>
      <c r="L17" s="546">
        <v>0.05</v>
      </c>
    </row>
    <row r="18" spans="1:14" s="945" customFormat="1"/>
    <row r="19" spans="1:14">
      <c r="M19" s="955"/>
    </row>
    <row r="20" spans="1:14" ht="31.5" customHeight="1">
      <c r="A20" s="1292" t="s">
        <v>642</v>
      </c>
      <c r="B20" s="1292" t="s">
        <v>439</v>
      </c>
      <c r="C20" s="1295" t="s">
        <v>429</v>
      </c>
      <c r="D20" s="1296"/>
      <c r="E20" s="1296"/>
      <c r="F20" s="1297"/>
      <c r="G20" s="1295" t="s">
        <v>87</v>
      </c>
      <c r="H20" s="1297"/>
      <c r="I20" s="1295" t="s">
        <v>442</v>
      </c>
      <c r="J20" s="1297"/>
    </row>
    <row r="21" spans="1:14" ht="21" customHeight="1">
      <c r="A21" s="1294"/>
      <c r="B21" s="1294"/>
      <c r="C21" s="1298" t="s">
        <v>644</v>
      </c>
      <c r="D21" s="1299"/>
      <c r="E21" s="1298" t="s">
        <v>645</v>
      </c>
      <c r="F21" s="1299"/>
      <c r="G21" s="1292" t="s">
        <v>440</v>
      </c>
      <c r="H21" s="1290" t="s">
        <v>1029</v>
      </c>
      <c r="I21" s="1290" t="s">
        <v>657</v>
      </c>
      <c r="J21" s="1292" t="s">
        <v>658</v>
      </c>
    </row>
    <row r="22" spans="1:14" ht="48" customHeight="1">
      <c r="A22" s="1293"/>
      <c r="B22" s="1293"/>
      <c r="C22" s="545" t="s">
        <v>440</v>
      </c>
      <c r="D22" s="949" t="s">
        <v>1028</v>
      </c>
      <c r="E22" s="545" t="s">
        <v>440</v>
      </c>
      <c r="F22" s="949" t="s">
        <v>1028</v>
      </c>
      <c r="G22" s="1293"/>
      <c r="H22" s="1291"/>
      <c r="I22" s="1291"/>
      <c r="J22" s="1293"/>
      <c r="L22" s="956"/>
      <c r="M22" s="956"/>
      <c r="N22" s="944" t="s">
        <v>637</v>
      </c>
    </row>
    <row r="23" spans="1:14">
      <c r="A23" s="957" t="s">
        <v>92</v>
      </c>
      <c r="B23" s="958">
        <v>216</v>
      </c>
      <c r="C23" s="958">
        <v>274888</v>
      </c>
      <c r="D23" s="958">
        <v>13925.047587999999</v>
      </c>
      <c r="E23" s="958">
        <v>168272</v>
      </c>
      <c r="F23" s="958">
        <v>8430.2403945000005</v>
      </c>
      <c r="G23" s="958">
        <v>443160</v>
      </c>
      <c r="H23" s="958">
        <v>22355.287982499995</v>
      </c>
      <c r="I23" s="959">
        <v>1152</v>
      </c>
      <c r="J23" s="958">
        <v>69.87</v>
      </c>
      <c r="L23" s="956"/>
      <c r="M23" s="956"/>
    </row>
    <row r="24" spans="1:14">
      <c r="A24" s="960" t="s">
        <v>93</v>
      </c>
      <c r="B24" s="544">
        <v>259</v>
      </c>
      <c r="C24" s="544">
        <v>180908</v>
      </c>
      <c r="D24" s="544">
        <v>8972.9016205000025</v>
      </c>
      <c r="E24" s="544">
        <v>177981</v>
      </c>
      <c r="F24" s="544">
        <v>8499.0292884999981</v>
      </c>
      <c r="G24" s="544">
        <v>358889</v>
      </c>
      <c r="H24" s="544">
        <v>17471.930894000001</v>
      </c>
      <c r="I24" s="544">
        <v>4261</v>
      </c>
      <c r="J24" s="544">
        <v>223.7</v>
      </c>
      <c r="L24" s="956"/>
      <c r="M24" s="956"/>
    </row>
    <row r="25" spans="1:14">
      <c r="A25" s="961">
        <v>44287</v>
      </c>
      <c r="B25" s="543">
        <v>21</v>
      </c>
      <c r="C25" s="962">
        <v>11444</v>
      </c>
      <c r="D25" s="962">
        <v>539.88933249999945</v>
      </c>
      <c r="E25" s="962">
        <v>8946</v>
      </c>
      <c r="F25" s="962">
        <v>410.77700650000031</v>
      </c>
      <c r="G25" s="962">
        <v>20390</v>
      </c>
      <c r="H25" s="962">
        <v>950.66633899999977</v>
      </c>
      <c r="I25" s="543">
        <v>3948</v>
      </c>
      <c r="J25" s="543">
        <v>186.77574999999999</v>
      </c>
      <c r="K25" s="956"/>
      <c r="L25" s="956"/>
      <c r="M25" s="956"/>
    </row>
    <row r="26" spans="1:14">
      <c r="A26" s="961">
        <v>44317</v>
      </c>
      <c r="B26" s="543">
        <v>21</v>
      </c>
      <c r="C26" s="962">
        <v>10137</v>
      </c>
      <c r="D26" s="962">
        <v>494.35645300000016</v>
      </c>
      <c r="E26" s="962">
        <v>7431</v>
      </c>
      <c r="F26" s="962">
        <v>351.85781449999985</v>
      </c>
      <c r="G26" s="962">
        <v>17568</v>
      </c>
      <c r="H26" s="962">
        <v>846.21426750000001</v>
      </c>
      <c r="I26" s="543">
        <v>2388</v>
      </c>
      <c r="J26" s="543">
        <v>115.63</v>
      </c>
      <c r="K26" s="956"/>
      <c r="L26" s="956"/>
      <c r="M26" s="956"/>
    </row>
    <row r="27" spans="1:14">
      <c r="A27" s="961">
        <v>44349</v>
      </c>
      <c r="B27" s="543">
        <v>22</v>
      </c>
      <c r="C27" s="962">
        <v>9004</v>
      </c>
      <c r="D27" s="962">
        <v>440.34205600000001</v>
      </c>
      <c r="E27" s="962">
        <v>5401</v>
      </c>
      <c r="F27" s="962">
        <v>258.92885899999999</v>
      </c>
      <c r="G27" s="962">
        <v>14405</v>
      </c>
      <c r="H27" s="962">
        <v>699.27089999999998</v>
      </c>
      <c r="I27" s="543">
        <v>1297</v>
      </c>
      <c r="J27" s="543">
        <v>60.8</v>
      </c>
      <c r="K27" s="956"/>
      <c r="L27" s="956"/>
      <c r="M27" s="956"/>
    </row>
    <row r="28" spans="1:14">
      <c r="A28" s="961">
        <v>44408</v>
      </c>
      <c r="B28" s="543">
        <v>22</v>
      </c>
      <c r="C28" s="962">
        <v>11974</v>
      </c>
      <c r="D28" s="962">
        <v>583.74685349999959</v>
      </c>
      <c r="E28" s="962">
        <v>6587</v>
      </c>
      <c r="F28" s="962">
        <v>310.82195249999967</v>
      </c>
      <c r="G28" s="962">
        <v>18561</v>
      </c>
      <c r="H28" s="962">
        <v>894.56880599999931</v>
      </c>
      <c r="I28" s="543">
        <v>1516</v>
      </c>
      <c r="J28" s="543">
        <v>73.586750000000009</v>
      </c>
      <c r="K28" s="956"/>
      <c r="L28" s="956"/>
      <c r="M28" s="956"/>
    </row>
    <row r="29" spans="1:14">
      <c r="A29" s="961">
        <v>44439</v>
      </c>
      <c r="B29" s="543">
        <v>22</v>
      </c>
      <c r="C29" s="962">
        <v>16764</v>
      </c>
      <c r="D29" s="962">
        <v>812.08522950000031</v>
      </c>
      <c r="E29" s="962">
        <v>13767</v>
      </c>
      <c r="F29" s="962">
        <v>649.15444299999911</v>
      </c>
      <c r="G29" s="962">
        <v>30531</v>
      </c>
      <c r="H29" s="962">
        <v>1461.2396724999994</v>
      </c>
      <c r="I29" s="543">
        <v>4149</v>
      </c>
      <c r="J29" s="543">
        <v>196.14049999999997</v>
      </c>
      <c r="K29" s="956"/>
      <c r="L29" s="956"/>
      <c r="M29" s="956"/>
    </row>
    <row r="30" spans="1:14">
      <c r="A30" s="961">
        <v>44469</v>
      </c>
      <c r="B30" s="543">
        <v>22</v>
      </c>
      <c r="C30" s="962">
        <v>17493</v>
      </c>
      <c r="D30" s="962">
        <v>837.90842599999939</v>
      </c>
      <c r="E30" s="962">
        <v>18350</v>
      </c>
      <c r="F30" s="962">
        <v>851.62612799999999</v>
      </c>
      <c r="G30" s="962">
        <v>35843</v>
      </c>
      <c r="H30" s="962">
        <v>1689.5345539999994</v>
      </c>
      <c r="I30" s="543">
        <v>5405</v>
      </c>
      <c r="J30" s="543">
        <v>251.20699999999997</v>
      </c>
      <c r="K30" s="956"/>
      <c r="L30" s="956"/>
      <c r="M30" s="956"/>
    </row>
    <row r="31" spans="1:14">
      <c r="A31" s="961">
        <v>44500</v>
      </c>
      <c r="B31" s="543">
        <v>21</v>
      </c>
      <c r="C31" s="962">
        <v>14806</v>
      </c>
      <c r="D31" s="962">
        <v>714.43395600000008</v>
      </c>
      <c r="E31" s="962">
        <v>17898</v>
      </c>
      <c r="F31" s="962">
        <v>829.9953754999982</v>
      </c>
      <c r="G31" s="962">
        <v>32704</v>
      </c>
      <c r="H31" s="962">
        <v>1544.4293314999982</v>
      </c>
      <c r="I31" s="543">
        <v>4001</v>
      </c>
      <c r="J31" s="543">
        <v>187.86075</v>
      </c>
      <c r="K31" s="956"/>
      <c r="L31" s="956"/>
      <c r="M31" s="956"/>
    </row>
    <row r="32" spans="1:14">
      <c r="A32" s="961">
        <v>44530</v>
      </c>
      <c r="B32" s="543">
        <v>22</v>
      </c>
      <c r="C32" s="962">
        <v>18086</v>
      </c>
      <c r="D32" s="962">
        <v>894.32280999999955</v>
      </c>
      <c r="E32" s="962">
        <v>16790</v>
      </c>
      <c r="F32" s="962">
        <v>796.6178370000008</v>
      </c>
      <c r="G32" s="962">
        <v>34876</v>
      </c>
      <c r="H32" s="962">
        <v>1690.9406470000004</v>
      </c>
      <c r="I32" s="543">
        <v>5023</v>
      </c>
      <c r="J32" s="543">
        <v>241.39</v>
      </c>
      <c r="K32" s="956"/>
      <c r="L32" s="956"/>
      <c r="M32" s="956"/>
    </row>
    <row r="33" spans="1:18">
      <c r="A33" s="961">
        <v>44561</v>
      </c>
      <c r="B33" s="543">
        <v>23</v>
      </c>
      <c r="C33" s="962">
        <v>15966</v>
      </c>
      <c r="D33" s="962">
        <v>789.53763350000088</v>
      </c>
      <c r="E33" s="962">
        <v>17884</v>
      </c>
      <c r="F33" s="962">
        <v>841.84146099999998</v>
      </c>
      <c r="G33" s="962">
        <v>33850</v>
      </c>
      <c r="H33" s="962">
        <v>1631.379094500001</v>
      </c>
      <c r="I33" s="543">
        <v>3779</v>
      </c>
      <c r="J33" s="543">
        <v>181.64</v>
      </c>
      <c r="K33" s="956"/>
      <c r="L33" s="956"/>
      <c r="M33" s="956"/>
    </row>
    <row r="34" spans="1:18">
      <c r="A34" s="961">
        <v>44562</v>
      </c>
      <c r="B34" s="543">
        <v>20</v>
      </c>
      <c r="C34" s="962">
        <v>16994</v>
      </c>
      <c r="D34" s="962">
        <v>838.39927050000028</v>
      </c>
      <c r="E34" s="962">
        <v>13316</v>
      </c>
      <c r="F34" s="962">
        <v>629.91009050000059</v>
      </c>
      <c r="G34" s="962">
        <v>30310</v>
      </c>
      <c r="H34" s="962">
        <v>1468.309361000001</v>
      </c>
      <c r="I34" s="543">
        <v>3544</v>
      </c>
      <c r="J34" s="543">
        <v>170.06</v>
      </c>
      <c r="K34" s="956"/>
      <c r="L34" s="956"/>
      <c r="M34" s="956"/>
    </row>
    <row r="35" spans="1:18">
      <c r="A35" s="961">
        <v>44620</v>
      </c>
      <c r="B35" s="543">
        <v>20</v>
      </c>
      <c r="C35" s="962">
        <v>11279</v>
      </c>
      <c r="D35" s="962">
        <v>576.75036400000056</v>
      </c>
      <c r="E35" s="962">
        <v>23259</v>
      </c>
      <c r="F35" s="962">
        <v>1125.5685964999996</v>
      </c>
      <c r="G35" s="962">
        <v>34538</v>
      </c>
      <c r="H35" s="962">
        <v>1702.3189605000002</v>
      </c>
      <c r="I35" s="543">
        <v>1526</v>
      </c>
      <c r="J35" s="543">
        <v>73.67</v>
      </c>
      <c r="K35" s="956"/>
      <c r="L35" s="956"/>
      <c r="M35" s="956"/>
    </row>
    <row r="36" spans="1:18">
      <c r="A36" s="961">
        <v>44621</v>
      </c>
      <c r="B36" s="543">
        <v>23</v>
      </c>
      <c r="C36" s="962">
        <v>26961</v>
      </c>
      <c r="D36" s="962">
        <v>1451.1292360000027</v>
      </c>
      <c r="E36" s="962">
        <v>28352</v>
      </c>
      <c r="F36" s="962">
        <v>1441.9297245000007</v>
      </c>
      <c r="G36" s="962">
        <v>55313</v>
      </c>
      <c r="H36" s="962">
        <v>2893.0589605000032</v>
      </c>
      <c r="I36" s="543">
        <v>4261</v>
      </c>
      <c r="J36" s="543">
        <v>223.7</v>
      </c>
      <c r="K36" s="956"/>
      <c r="L36" s="956"/>
      <c r="M36" s="956"/>
    </row>
    <row r="37" spans="1:18">
      <c r="A37" s="963"/>
      <c r="B37" s="255"/>
      <c r="C37" s="964"/>
      <c r="D37" s="964"/>
      <c r="E37" s="964"/>
      <c r="F37" s="964"/>
      <c r="G37" s="255"/>
      <c r="I37" s="956"/>
      <c r="J37" s="956"/>
      <c r="K37" s="956"/>
      <c r="L37" s="956"/>
      <c r="M37" s="956"/>
    </row>
    <row r="38" spans="1:18" s="945" customFormat="1">
      <c r="A38" s="963" t="s">
        <v>1273</v>
      </c>
      <c r="B38" s="542"/>
      <c r="C38" s="542"/>
      <c r="D38" s="542"/>
      <c r="E38" s="965"/>
      <c r="F38" s="966"/>
      <c r="G38" s="965"/>
      <c r="H38" s="964"/>
      <c r="I38" s="964"/>
      <c r="J38" s="964"/>
      <c r="K38" s="964"/>
      <c r="L38" s="964"/>
      <c r="M38" s="967"/>
      <c r="N38" s="968"/>
      <c r="O38" s="968"/>
    </row>
    <row r="39" spans="1:18" s="945" customFormat="1">
      <c r="A39" s="969" t="s">
        <v>1027</v>
      </c>
      <c r="B39" s="542"/>
      <c r="C39" s="542"/>
      <c r="D39" s="542"/>
      <c r="E39" s="965"/>
      <c r="G39" s="965"/>
      <c r="H39" s="964"/>
      <c r="I39" s="964"/>
      <c r="J39" s="964"/>
      <c r="K39" s="964"/>
      <c r="L39" s="964"/>
      <c r="M39" s="967"/>
      <c r="N39" s="968"/>
      <c r="O39" s="968"/>
    </row>
    <row r="40" spans="1:18" ht="12.75" customHeight="1">
      <c r="A40" s="963" t="s">
        <v>1026</v>
      </c>
      <c r="B40" s="542"/>
      <c r="C40" s="542"/>
      <c r="D40" s="542"/>
      <c r="E40" s="965"/>
      <c r="F40" s="965"/>
      <c r="G40" s="965"/>
    </row>
    <row r="41" spans="1:18">
      <c r="A41" s="963" t="s">
        <v>808</v>
      </c>
      <c r="B41" s="255"/>
      <c r="C41" s="255"/>
      <c r="D41" s="255"/>
      <c r="E41" s="964"/>
      <c r="F41" s="964"/>
      <c r="G41" s="964"/>
      <c r="H41" s="968"/>
      <c r="I41" s="968"/>
      <c r="J41" s="968"/>
      <c r="K41" s="968"/>
      <c r="L41" s="968"/>
      <c r="M41" s="968"/>
      <c r="N41" s="945"/>
      <c r="O41" s="945"/>
    </row>
    <row r="42" spans="1:18">
      <c r="A42" s="963" t="s">
        <v>1276</v>
      </c>
      <c r="B42" s="255"/>
      <c r="C42" s="255"/>
      <c r="D42" s="255"/>
      <c r="E42" s="964"/>
      <c r="F42" s="964"/>
      <c r="G42" s="964"/>
      <c r="H42" s="968"/>
      <c r="I42" s="968"/>
      <c r="J42" s="968"/>
      <c r="K42" s="968"/>
      <c r="L42" s="968"/>
      <c r="M42" s="968"/>
      <c r="N42" s="945"/>
      <c r="O42" s="945"/>
    </row>
    <row r="43" spans="1:18">
      <c r="A43" s="970" t="s">
        <v>168</v>
      </c>
      <c r="P43" s="971"/>
      <c r="Q43" s="971"/>
      <c r="R43" s="971"/>
    </row>
  </sheetData>
  <mergeCells count="20">
    <mergeCell ref="H21:H22"/>
    <mergeCell ref="I21:I22"/>
    <mergeCell ref="J21:J22"/>
    <mergeCell ref="A20:A22"/>
    <mergeCell ref="B20:B22"/>
    <mergeCell ref="C20:F20"/>
    <mergeCell ref="G20:H20"/>
    <mergeCell ref="I20:J20"/>
    <mergeCell ref="C21:D21"/>
    <mergeCell ref="E21:F21"/>
    <mergeCell ref="G21:G22"/>
    <mergeCell ref="E3:F3"/>
    <mergeCell ref="G3:H3"/>
    <mergeCell ref="I3:J3"/>
    <mergeCell ref="K3:L3"/>
    <mergeCell ref="N1:W1"/>
    <mergeCell ref="A2:L2"/>
    <mergeCell ref="A3:A4"/>
    <mergeCell ref="B3:B4"/>
    <mergeCell ref="C3:D3"/>
  </mergeCells>
  <printOptions horizontalCentered="1"/>
  <pageMargins left="0.7" right="0.7" top="0.75" bottom="0.75" header="0.3" footer="0.3"/>
  <pageSetup scale="72"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view="pageBreakPreview" zoomScale="90" zoomScaleNormal="100" zoomScaleSheetLayoutView="90" workbookViewId="0">
      <selection activeCell="K14" sqref="K14"/>
    </sheetView>
  </sheetViews>
  <sheetFormatPr defaultColWidth="9.140625" defaultRowHeight="12.75"/>
  <cols>
    <col min="1" max="1" width="11.42578125" style="910" customWidth="1"/>
    <col min="2" max="4" width="8.7109375" style="910" customWidth="1"/>
    <col min="5" max="5" width="13.28515625" style="910" customWidth="1"/>
    <col min="6" max="7" width="8.7109375" style="910" customWidth="1"/>
    <col min="8" max="8" width="14.28515625" style="910" customWidth="1"/>
    <col min="9" max="16384" width="9.140625" style="910"/>
  </cols>
  <sheetData>
    <row r="1" spans="1:8" ht="15.75">
      <c r="A1" s="972" t="s">
        <v>822</v>
      </c>
      <c r="B1" s="973"/>
      <c r="C1" s="973"/>
      <c r="D1" s="973"/>
      <c r="E1" s="973"/>
      <c r="F1" s="973"/>
      <c r="G1" s="973"/>
      <c r="H1" s="973"/>
    </row>
    <row r="2" spans="1:8" ht="66" customHeight="1">
      <c r="A2" s="974" t="s">
        <v>659</v>
      </c>
      <c r="B2" s="975" t="s">
        <v>663</v>
      </c>
      <c r="C2" s="975" t="s">
        <v>660</v>
      </c>
      <c r="D2" s="975" t="s">
        <v>661</v>
      </c>
      <c r="E2" s="975" t="s">
        <v>662</v>
      </c>
      <c r="F2" s="975" t="s">
        <v>799</v>
      </c>
      <c r="G2" s="975" t="s">
        <v>200</v>
      </c>
      <c r="H2" s="975" t="s">
        <v>1033</v>
      </c>
    </row>
    <row r="3" spans="1:8" ht="15.75">
      <c r="A3" s="1302" t="s">
        <v>433</v>
      </c>
      <c r="B3" s="1302"/>
      <c r="C3" s="1302"/>
      <c r="D3" s="1302"/>
      <c r="E3" s="1302"/>
      <c r="F3" s="1302"/>
      <c r="G3" s="1302"/>
    </row>
    <row r="4" spans="1:8" ht="15.75">
      <c r="A4" s="976" t="s">
        <v>92</v>
      </c>
      <c r="B4" s="977">
        <v>2.6867356375874827E-5</v>
      </c>
      <c r="C4" s="977">
        <v>4.169899275712627</v>
      </c>
      <c r="D4" s="977">
        <v>33.011500370526889</v>
      </c>
      <c r="E4" s="977">
        <v>2.1358020110021726E-2</v>
      </c>
      <c r="F4" s="978">
        <v>0</v>
      </c>
      <c r="G4" s="977">
        <v>62.797215466294084</v>
      </c>
      <c r="H4" s="977">
        <v>16529170.26</v>
      </c>
    </row>
    <row r="5" spans="1:8" ht="15.75">
      <c r="A5" s="976" t="s">
        <v>93</v>
      </c>
      <c r="B5" s="977">
        <v>1.0974061765135633E-3</v>
      </c>
      <c r="C5" s="977">
        <v>3.5000263446348852</v>
      </c>
      <c r="D5" s="977">
        <v>37.545391346510812</v>
      </c>
      <c r="E5" s="977">
        <v>9.132080283876623E-2</v>
      </c>
      <c r="F5" s="978">
        <v>0</v>
      </c>
      <c r="G5" s="977">
        <v>58.86216604430188</v>
      </c>
      <c r="H5" s="977">
        <v>13671628.08</v>
      </c>
    </row>
    <row r="6" spans="1:8" ht="15.75">
      <c r="A6" s="979">
        <v>44287</v>
      </c>
      <c r="B6" s="980">
        <v>1.8580804299286E-6</v>
      </c>
      <c r="C6" s="980">
        <v>3.1779975926152502</v>
      </c>
      <c r="D6" s="980">
        <v>29.7793240557953</v>
      </c>
      <c r="E6" s="980">
        <v>4.3492088623338601E-2</v>
      </c>
      <c r="F6" s="981">
        <v>0</v>
      </c>
      <c r="G6" s="980">
        <v>66.999189979126996</v>
      </c>
      <c r="H6" s="980">
        <v>1135872.24</v>
      </c>
    </row>
    <row r="7" spans="1:8" ht="15.75">
      <c r="A7" s="979">
        <v>44317</v>
      </c>
      <c r="B7" s="980">
        <v>1.5714665966441094E-5</v>
      </c>
      <c r="C7" s="980">
        <v>3.0545621433846493</v>
      </c>
      <c r="D7" s="980">
        <v>29.406578293870663</v>
      </c>
      <c r="E7" s="980">
        <v>4.3265468675320239E-2</v>
      </c>
      <c r="F7" s="981">
        <v>0</v>
      </c>
      <c r="G7" s="980">
        <v>67.495582869307853</v>
      </c>
      <c r="H7" s="980">
        <v>1419806.84</v>
      </c>
    </row>
    <row r="8" spans="1:8" ht="15.75">
      <c r="A8" s="979">
        <v>44348</v>
      </c>
      <c r="B8" s="980">
        <v>5.4884901265590926E-6</v>
      </c>
      <c r="C8" s="980">
        <v>3.7860153742017255</v>
      </c>
      <c r="D8" s="980">
        <v>32.069373260687698</v>
      </c>
      <c r="E8" s="980">
        <v>4.8776211754730653E-2</v>
      </c>
      <c r="F8" s="981">
        <v>0</v>
      </c>
      <c r="G8" s="980">
        <v>64.095836721495914</v>
      </c>
      <c r="H8" s="980">
        <v>1275396.32</v>
      </c>
    </row>
    <row r="9" spans="1:8" ht="15.75">
      <c r="A9" s="979">
        <v>44408</v>
      </c>
      <c r="B9" s="980">
        <v>9.3434371436249847E-3</v>
      </c>
      <c r="C9" s="980">
        <v>4.0407626114122364</v>
      </c>
      <c r="D9" s="980">
        <v>32.907480392788095</v>
      </c>
      <c r="E9" s="980">
        <v>0.20933508284083699</v>
      </c>
      <c r="F9" s="981">
        <v>0</v>
      </c>
      <c r="G9" s="980">
        <v>62.833079927222954</v>
      </c>
      <c r="H9" s="980">
        <v>1377972.61</v>
      </c>
    </row>
    <row r="10" spans="1:8" ht="15.75">
      <c r="A10" s="979">
        <v>44409</v>
      </c>
      <c r="B10" s="980">
        <v>2.3229739998574593E-4</v>
      </c>
      <c r="C10" s="980">
        <v>3.6975949775194334</v>
      </c>
      <c r="D10" s="980">
        <v>34.864479960449174</v>
      </c>
      <c r="E10" s="980">
        <v>5.6074959595281221E-2</v>
      </c>
      <c r="F10" s="981">
        <v>0</v>
      </c>
      <c r="G10" s="980">
        <v>61.381620773692958</v>
      </c>
      <c r="H10" s="980">
        <v>1347410.66</v>
      </c>
    </row>
    <row r="11" spans="1:8" ht="15.75">
      <c r="A11" s="979">
        <v>44440</v>
      </c>
      <c r="B11" s="980">
        <v>6.9164592955080385E-5</v>
      </c>
      <c r="C11" s="980">
        <v>3.847563922340612</v>
      </c>
      <c r="D11" s="980">
        <v>34.762090515011181</v>
      </c>
      <c r="E11" s="980">
        <v>0.12596431970882846</v>
      </c>
      <c r="F11" s="981">
        <v>0</v>
      </c>
      <c r="G11" s="980">
        <v>61.264318181104748</v>
      </c>
      <c r="H11" s="980">
        <v>1474742.96</v>
      </c>
    </row>
    <row r="12" spans="1:8" ht="15.75">
      <c r="A12" s="979">
        <v>44470</v>
      </c>
      <c r="B12" s="980">
        <v>1.1262896780399784E-4</v>
      </c>
      <c r="C12" s="980">
        <v>3.1952768170590473</v>
      </c>
      <c r="D12" s="980">
        <v>46.932884767152267</v>
      </c>
      <c r="E12" s="980">
        <v>6.606166203093472E-2</v>
      </c>
      <c r="F12" s="981">
        <v>0</v>
      </c>
      <c r="G12" s="980">
        <v>49.805657761571418</v>
      </c>
      <c r="H12" s="980">
        <v>1571531.82</v>
      </c>
    </row>
    <row r="13" spans="1:8" ht="15.75">
      <c r="A13" s="979">
        <v>44501</v>
      </c>
      <c r="B13" s="980">
        <v>1.2293470884341626E-5</v>
      </c>
      <c r="C13" s="980">
        <v>3.877102554032779</v>
      </c>
      <c r="D13" s="980">
        <v>46.589265289318064</v>
      </c>
      <c r="E13" s="980">
        <v>0.12270113289661375</v>
      </c>
      <c r="F13" s="981">
        <v>0</v>
      </c>
      <c r="G13" s="980">
        <v>49.410907802752028</v>
      </c>
      <c r="H13" s="980">
        <v>1464191.8</v>
      </c>
    </row>
    <row r="14" spans="1:8" ht="15.75">
      <c r="A14" s="979">
        <v>44561</v>
      </c>
      <c r="B14" s="980">
        <v>2.3514371235158112E-5</v>
      </c>
      <c r="C14" s="980">
        <v>2.8737696898861227</v>
      </c>
      <c r="D14" s="980">
        <v>47.480474704677739</v>
      </c>
      <c r="E14" s="980">
        <v>9.9586497430392593E-2</v>
      </c>
      <c r="F14" s="981">
        <v>0</v>
      </c>
      <c r="G14" s="980">
        <v>49.546152647945846</v>
      </c>
      <c r="H14" s="980">
        <v>1275815.6299999999</v>
      </c>
    </row>
    <row r="15" spans="1:8" ht="15.75">
      <c r="A15" s="979">
        <v>44592</v>
      </c>
      <c r="B15" s="980">
        <v>7.7508455626939718E-5</v>
      </c>
      <c r="C15" s="980">
        <v>3.4884456376800133</v>
      </c>
      <c r="D15" s="980">
        <v>45.798875776724131</v>
      </c>
      <c r="E15" s="980">
        <v>0.11846151555052534</v>
      </c>
      <c r="F15" s="981">
        <v>0</v>
      </c>
      <c r="G15" s="980">
        <v>50.594118491329986</v>
      </c>
      <c r="H15" s="980">
        <v>1328887.19</v>
      </c>
    </row>
    <row r="16" spans="1:8" ht="15.75">
      <c r="A16" s="979">
        <v>44620</v>
      </c>
      <c r="B16" s="980">
        <v>6.4067884559876289E-6</v>
      </c>
      <c r="C16" s="980">
        <v>2.7407239225974687</v>
      </c>
      <c r="D16" s="980">
        <v>45.793351624364909</v>
      </c>
      <c r="E16" s="980">
        <v>6.6376075709974391E-2</v>
      </c>
      <c r="F16" s="981">
        <v>0</v>
      </c>
      <c r="G16" s="980">
        <v>51.399553619245438</v>
      </c>
      <c r="H16" s="980">
        <v>1643990.406067</v>
      </c>
    </row>
    <row r="17" spans="1:10" ht="15.75">
      <c r="A17" s="979">
        <v>44651</v>
      </c>
      <c r="B17" s="980">
        <v>3.114022791621784E-6</v>
      </c>
      <c r="C17" s="980">
        <v>2.3641305145673508</v>
      </c>
      <c r="D17" s="980">
        <v>45.544579416078065</v>
      </c>
      <c r="E17" s="980">
        <v>9.5903449634373694E-2</v>
      </c>
      <c r="F17" s="981">
        <v>0</v>
      </c>
      <c r="G17" s="980">
        <v>51.995382171116233</v>
      </c>
      <c r="H17" s="980">
        <v>2247896.23</v>
      </c>
    </row>
    <row r="18" spans="1:10" ht="15.75">
      <c r="A18" s="1303" t="s">
        <v>431</v>
      </c>
      <c r="B18" s="1303"/>
      <c r="C18" s="1303"/>
      <c r="D18" s="1303"/>
      <c r="E18" s="1303"/>
      <c r="F18" s="1303"/>
      <c r="G18" s="1303"/>
    </row>
    <row r="19" spans="1:10" ht="15.75">
      <c r="A19" s="982" t="s">
        <v>92</v>
      </c>
      <c r="B19" s="983">
        <v>1.222242951104203E-2</v>
      </c>
      <c r="C19" s="983">
        <v>6.7592057366693883</v>
      </c>
      <c r="D19" s="983">
        <v>42.064123350717026</v>
      </c>
      <c r="E19" s="983">
        <v>2.2119511562098765E-2</v>
      </c>
      <c r="F19" s="984">
        <v>0</v>
      </c>
      <c r="G19" s="983">
        <v>51.142328971539698</v>
      </c>
      <c r="H19" s="983">
        <v>318780.6120275</v>
      </c>
    </row>
    <row r="20" spans="1:10" ht="15.75">
      <c r="A20" s="979" t="s">
        <v>93</v>
      </c>
      <c r="B20" s="977">
        <v>7.0000000000000007E-2</v>
      </c>
      <c r="C20" s="977">
        <v>6.08</v>
      </c>
      <c r="D20" s="977">
        <v>40.53</v>
      </c>
      <c r="E20" s="977">
        <v>0.13</v>
      </c>
      <c r="F20" s="984">
        <v>0</v>
      </c>
      <c r="G20" s="977">
        <v>53.19</v>
      </c>
      <c r="H20" s="977">
        <v>410413.27551749995</v>
      </c>
      <c r="J20" s="910" t="s">
        <v>637</v>
      </c>
    </row>
    <row r="21" spans="1:10" ht="15.75">
      <c r="A21" s="979">
        <v>44287</v>
      </c>
      <c r="B21" s="980">
        <v>1.2250867861062907E-2</v>
      </c>
      <c r="C21" s="980">
        <v>6.0218441080890956</v>
      </c>
      <c r="D21" s="980">
        <v>42.764596884874997</v>
      </c>
      <c r="E21" s="980">
        <v>0.35668026559396476</v>
      </c>
      <c r="F21" s="981">
        <v>0</v>
      </c>
      <c r="G21" s="980">
        <v>50.844627873580947</v>
      </c>
      <c r="H21" s="980">
        <v>55196.575210000003</v>
      </c>
    </row>
    <row r="22" spans="1:10" ht="15.75">
      <c r="A22" s="979">
        <v>44317</v>
      </c>
      <c r="B22" s="980">
        <v>9.8092563397513197E-3</v>
      </c>
      <c r="C22" s="980">
        <v>5.7362359828351916</v>
      </c>
      <c r="D22" s="980">
        <v>41.308854977409062</v>
      </c>
      <c r="E22" s="980">
        <v>0.25972763189517301</v>
      </c>
      <c r="F22" s="981">
        <v>0</v>
      </c>
      <c r="G22" s="980">
        <v>52.685372151520802</v>
      </c>
      <c r="H22" s="980">
        <v>42920.483429999993</v>
      </c>
    </row>
    <row r="23" spans="1:10" ht="15.75">
      <c r="A23" s="979">
        <v>44348</v>
      </c>
      <c r="B23" s="980">
        <v>2.1366816E-2</v>
      </c>
      <c r="C23" s="980">
        <v>6.559361977</v>
      </c>
      <c r="D23" s="980">
        <v>40.876719719999997</v>
      </c>
      <c r="E23" s="980">
        <v>0.28267928399999998</v>
      </c>
      <c r="F23" s="981">
        <v>0</v>
      </c>
      <c r="G23" s="980">
        <v>52.259872199999997</v>
      </c>
      <c r="H23" s="980">
        <v>42776.284320000035</v>
      </c>
    </row>
    <row r="24" spans="1:10" ht="15.75">
      <c r="A24" s="952">
        <v>44378</v>
      </c>
      <c r="B24" s="980">
        <v>7.1332085782662438E-2</v>
      </c>
      <c r="C24" s="980">
        <v>7.0510615030031296</v>
      </c>
      <c r="D24" s="980">
        <v>40.227984603849883</v>
      </c>
      <c r="E24" s="980">
        <v>0.1577301750741425</v>
      </c>
      <c r="F24" s="981">
        <v>0</v>
      </c>
      <c r="G24" s="980">
        <v>52.494569453613195</v>
      </c>
      <c r="H24" s="980">
        <v>45174.553549999997</v>
      </c>
    </row>
    <row r="25" spans="1:10" ht="15.75">
      <c r="A25" s="952">
        <v>44409</v>
      </c>
      <c r="B25" s="980">
        <v>6.6234821749867168E-2</v>
      </c>
      <c r="C25" s="980">
        <v>5.6125133153182283</v>
      </c>
      <c r="D25" s="980">
        <v>39.191213653194531</v>
      </c>
      <c r="E25" s="980">
        <v>6.2640106046812832E-2</v>
      </c>
      <c r="F25" s="981">
        <v>0</v>
      </c>
      <c r="G25" s="980">
        <v>55.067398103690557</v>
      </c>
      <c r="H25" s="980">
        <v>51329.55806999997</v>
      </c>
    </row>
    <row r="26" spans="1:10" ht="15.75">
      <c r="A26" s="952">
        <v>44440</v>
      </c>
      <c r="B26" s="980">
        <v>9.896136920509932E-2</v>
      </c>
      <c r="C26" s="980">
        <v>5.5156324562655286</v>
      </c>
      <c r="D26" s="980">
        <v>41.319781672504241</v>
      </c>
      <c r="E26" s="980">
        <v>3.8988858106144067E-2</v>
      </c>
      <c r="F26" s="981">
        <v>0</v>
      </c>
      <c r="G26" s="980">
        <v>53.026632598088462</v>
      </c>
      <c r="H26" s="980">
        <v>39390.962937499993</v>
      </c>
    </row>
    <row r="27" spans="1:10" ht="15.75">
      <c r="A27" s="952">
        <v>44470</v>
      </c>
      <c r="B27" s="980">
        <v>0.20598221478721063</v>
      </c>
      <c r="C27" s="980">
        <v>6.9801234280149282</v>
      </c>
      <c r="D27" s="980">
        <v>40.299585540478724</v>
      </c>
      <c r="E27" s="980">
        <v>8.9818946844294808E-3</v>
      </c>
      <c r="F27" s="981">
        <v>0</v>
      </c>
      <c r="G27" s="980">
        <v>52.505326922034747</v>
      </c>
      <c r="H27" s="980">
        <v>39720.99</v>
      </c>
    </row>
    <row r="28" spans="1:10" ht="15.75">
      <c r="A28" s="952">
        <v>44501</v>
      </c>
      <c r="B28" s="980">
        <v>0.08</v>
      </c>
      <c r="C28" s="980">
        <v>6.29</v>
      </c>
      <c r="D28" s="980">
        <v>40.450000000000003</v>
      </c>
      <c r="E28" s="980">
        <v>0</v>
      </c>
      <c r="F28" s="981">
        <v>0</v>
      </c>
      <c r="G28" s="980">
        <v>53.18</v>
      </c>
      <c r="H28" s="980">
        <v>37205.577999999994</v>
      </c>
    </row>
    <row r="29" spans="1:10" ht="15.75">
      <c r="A29" s="979">
        <v>44561</v>
      </c>
      <c r="B29" s="980">
        <v>0.03</v>
      </c>
      <c r="C29" s="980">
        <v>4.9800000000000004</v>
      </c>
      <c r="D29" s="980">
        <v>38.299999999999997</v>
      </c>
      <c r="E29" s="980">
        <v>0.01</v>
      </c>
      <c r="F29" s="981">
        <v>0</v>
      </c>
      <c r="G29" s="980">
        <v>56.68</v>
      </c>
      <c r="H29" s="980">
        <v>30230.13</v>
      </c>
    </row>
    <row r="30" spans="1:10" ht="15.75">
      <c r="A30" s="979">
        <v>44592</v>
      </c>
      <c r="B30" s="980">
        <v>0.01</v>
      </c>
      <c r="C30" s="980">
        <v>3</v>
      </c>
      <c r="D30" s="980">
        <v>39.97</v>
      </c>
      <c r="E30" s="980">
        <v>5.35</v>
      </c>
      <c r="F30" s="981">
        <v>0</v>
      </c>
      <c r="G30" s="980">
        <v>51.67</v>
      </c>
      <c r="H30" s="980">
        <v>26468.16</v>
      </c>
    </row>
    <row r="31" spans="1:10" ht="15.75">
      <c r="A31" s="979">
        <v>44620</v>
      </c>
      <c r="B31" s="980">
        <v>0</v>
      </c>
      <c r="C31" s="980">
        <v>3.24</v>
      </c>
      <c r="D31" s="980">
        <v>41.93</v>
      </c>
      <c r="E31" s="980">
        <v>5.51</v>
      </c>
      <c r="F31" s="981">
        <v>0</v>
      </c>
      <c r="G31" s="980">
        <v>49.32</v>
      </c>
      <c r="H31" s="980">
        <v>24859.16689</v>
      </c>
    </row>
    <row r="32" spans="1:10" s="921" customFormat="1" ht="15.75">
      <c r="A32" s="985">
        <v>44651</v>
      </c>
      <c r="B32" s="980">
        <v>0.06</v>
      </c>
      <c r="C32" s="986">
        <v>5.07</v>
      </c>
      <c r="D32" s="986">
        <v>40.99</v>
      </c>
      <c r="E32" s="980">
        <v>0</v>
      </c>
      <c r="F32" s="981">
        <v>0</v>
      </c>
      <c r="G32" s="986">
        <v>53.88</v>
      </c>
      <c r="H32" s="986">
        <v>21426.109999999997</v>
      </c>
    </row>
    <row r="33" spans="1:8" ht="15.75">
      <c r="A33" s="1303" t="s">
        <v>635</v>
      </c>
      <c r="B33" s="1303"/>
      <c r="C33" s="1303"/>
      <c r="D33" s="1303"/>
      <c r="E33" s="1303"/>
      <c r="F33" s="1303"/>
      <c r="G33" s="1303"/>
    </row>
    <row r="34" spans="1:8" ht="15.75">
      <c r="A34" s="987" t="s">
        <v>92</v>
      </c>
      <c r="B34" s="988">
        <v>0</v>
      </c>
      <c r="C34" s="988">
        <v>0</v>
      </c>
      <c r="D34" s="983">
        <v>66.569999999999993</v>
      </c>
      <c r="E34" s="988">
        <v>0</v>
      </c>
      <c r="F34" s="984">
        <v>0</v>
      </c>
      <c r="G34" s="983">
        <v>33.43</v>
      </c>
      <c r="H34" s="983">
        <v>1666.1718231449988</v>
      </c>
    </row>
    <row r="35" spans="1:8" ht="15.75">
      <c r="A35" s="976" t="s">
        <v>93</v>
      </c>
      <c r="B35" s="989">
        <v>0</v>
      </c>
      <c r="C35" s="989">
        <v>0</v>
      </c>
      <c r="D35" s="977">
        <v>20.710447104131759</v>
      </c>
      <c r="E35" s="989">
        <v>0</v>
      </c>
      <c r="F35" s="978">
        <v>0</v>
      </c>
      <c r="G35" s="977">
        <v>79.289552895868226</v>
      </c>
      <c r="H35" s="977">
        <v>138.64413999999999</v>
      </c>
    </row>
    <row r="36" spans="1:8" ht="15.75">
      <c r="A36" s="979">
        <v>44287</v>
      </c>
      <c r="B36" s="990">
        <v>0</v>
      </c>
      <c r="C36" s="990">
        <v>0</v>
      </c>
      <c r="D36" s="980">
        <v>27.23</v>
      </c>
      <c r="E36" s="990">
        <v>0</v>
      </c>
      <c r="F36" s="981">
        <v>0</v>
      </c>
      <c r="G36" s="980">
        <v>72.760000000000005</v>
      </c>
      <c r="H36" s="980">
        <v>18.95543</v>
      </c>
    </row>
    <row r="37" spans="1:8" ht="15.75">
      <c r="A37" s="979">
        <v>44317</v>
      </c>
      <c r="B37" s="990">
        <v>0</v>
      </c>
      <c r="C37" s="990">
        <v>0</v>
      </c>
      <c r="D37" s="980">
        <v>25.65</v>
      </c>
      <c r="E37" s="990">
        <v>0</v>
      </c>
      <c r="F37" s="981">
        <v>0</v>
      </c>
      <c r="G37" s="980">
        <v>74.349999999999994</v>
      </c>
      <c r="H37" s="980">
        <v>22.53</v>
      </c>
    </row>
    <row r="38" spans="1:8" ht="15.75">
      <c r="A38" s="979">
        <v>44348</v>
      </c>
      <c r="B38" s="990">
        <v>0</v>
      </c>
      <c r="C38" s="990">
        <v>0</v>
      </c>
      <c r="D38" s="980">
        <v>21.407644619560653</v>
      </c>
      <c r="E38" s="990">
        <v>0</v>
      </c>
      <c r="F38" s="981">
        <v>0</v>
      </c>
      <c r="G38" s="980">
        <v>78.592355380439344</v>
      </c>
      <c r="H38" s="980">
        <v>26.44</v>
      </c>
    </row>
    <row r="39" spans="1:8" ht="15.75">
      <c r="A39" s="979">
        <v>44408</v>
      </c>
      <c r="B39" s="990">
        <v>0</v>
      </c>
      <c r="C39" s="990">
        <v>0</v>
      </c>
      <c r="D39" s="980">
        <v>20.081319177772759</v>
      </c>
      <c r="E39" s="990">
        <v>0</v>
      </c>
      <c r="F39" s="981">
        <v>0</v>
      </c>
      <c r="G39" s="980">
        <v>79.918680822227245</v>
      </c>
      <c r="H39" s="980">
        <v>22.13</v>
      </c>
    </row>
    <row r="40" spans="1:8" ht="15.75">
      <c r="A40" s="979">
        <v>44409</v>
      </c>
      <c r="B40" s="990">
        <v>0</v>
      </c>
      <c r="C40" s="990">
        <v>0</v>
      </c>
      <c r="D40" s="980">
        <v>12.66</v>
      </c>
      <c r="E40" s="990">
        <v>0</v>
      </c>
      <c r="F40" s="981">
        <v>0</v>
      </c>
      <c r="G40" s="980">
        <v>87.34</v>
      </c>
      <c r="H40" s="980">
        <v>20.329999999999998</v>
      </c>
    </row>
    <row r="41" spans="1:8" ht="15.75">
      <c r="A41" s="979">
        <v>44440</v>
      </c>
      <c r="B41" s="990">
        <v>0</v>
      </c>
      <c r="C41" s="990">
        <v>0</v>
      </c>
      <c r="D41" s="980">
        <v>12.213961074360787</v>
      </c>
      <c r="E41" s="990">
        <v>0</v>
      </c>
      <c r="F41" s="990">
        <v>0</v>
      </c>
      <c r="G41" s="980">
        <v>87.786038925639218</v>
      </c>
      <c r="H41" s="980">
        <v>13.39066</v>
      </c>
    </row>
    <row r="42" spans="1:8" s="921" customFormat="1" ht="15.75">
      <c r="A42" s="979">
        <v>44470</v>
      </c>
      <c r="B42" s="990">
        <v>0</v>
      </c>
      <c r="C42" s="990">
        <v>0</v>
      </c>
      <c r="D42" s="980">
        <v>25.417225650657365</v>
      </c>
      <c r="E42" s="990">
        <v>0</v>
      </c>
      <c r="F42" s="990">
        <v>0</v>
      </c>
      <c r="G42" s="980">
        <v>74.582774349342657</v>
      </c>
      <c r="H42" s="980">
        <v>8.0130499999999998</v>
      </c>
    </row>
    <row r="43" spans="1:8" s="921" customFormat="1" ht="15.75">
      <c r="A43" s="979">
        <v>44501</v>
      </c>
      <c r="B43" s="990">
        <v>0</v>
      </c>
      <c r="C43" s="990">
        <v>0</v>
      </c>
      <c r="D43" s="980">
        <v>2.27</v>
      </c>
      <c r="E43" s="990">
        <v>0</v>
      </c>
      <c r="F43" s="990">
        <v>0</v>
      </c>
      <c r="G43" s="980">
        <v>97.73</v>
      </c>
      <c r="H43" s="980">
        <v>3.9649999999999999</v>
      </c>
    </row>
    <row r="44" spans="1:8" s="921" customFormat="1" ht="15.75">
      <c r="A44" s="979">
        <v>44561</v>
      </c>
      <c r="B44" s="990">
        <v>0</v>
      </c>
      <c r="C44" s="990">
        <v>0</v>
      </c>
      <c r="D44" s="980">
        <v>4.84</v>
      </c>
      <c r="E44" s="990">
        <v>0</v>
      </c>
      <c r="F44" s="990">
        <v>0</v>
      </c>
      <c r="G44" s="980">
        <v>95.16</v>
      </c>
      <c r="H44" s="980">
        <v>2.89</v>
      </c>
    </row>
    <row r="45" spans="1:8" s="921" customFormat="1" ht="15.75">
      <c r="A45" s="979">
        <v>44592</v>
      </c>
      <c r="B45" s="991">
        <v>0</v>
      </c>
      <c r="C45" s="991">
        <v>0</v>
      </c>
      <c r="D45" s="991">
        <v>0</v>
      </c>
      <c r="E45" s="991">
        <v>0</v>
      </c>
      <c r="F45" s="991">
        <v>0</v>
      </c>
      <c r="G45" s="991">
        <v>0</v>
      </c>
      <c r="H45" s="991">
        <v>0</v>
      </c>
    </row>
    <row r="46" spans="1:8" s="921" customFormat="1" ht="15.75">
      <c r="A46" s="979">
        <v>44620</v>
      </c>
      <c r="B46" s="991">
        <v>0</v>
      </c>
      <c r="C46" s="991">
        <v>0</v>
      </c>
      <c r="D46" s="991">
        <v>0</v>
      </c>
      <c r="E46" s="991">
        <v>0</v>
      </c>
      <c r="F46" s="991">
        <v>0</v>
      </c>
      <c r="G46" s="991">
        <v>0</v>
      </c>
      <c r="H46" s="991">
        <v>0</v>
      </c>
    </row>
    <row r="47" spans="1:8" s="921" customFormat="1" ht="15.75">
      <c r="A47" s="979">
        <v>44651</v>
      </c>
      <c r="B47" s="991">
        <v>0</v>
      </c>
      <c r="C47" s="991">
        <v>0</v>
      </c>
      <c r="D47" s="991">
        <v>0</v>
      </c>
      <c r="E47" s="991">
        <v>0</v>
      </c>
      <c r="F47" s="991">
        <v>0</v>
      </c>
      <c r="G47" s="991">
        <v>0</v>
      </c>
      <c r="H47" s="991">
        <v>0</v>
      </c>
    </row>
    <row r="48" spans="1:8" ht="15.75">
      <c r="A48" s="1302" t="s">
        <v>133</v>
      </c>
      <c r="B48" s="1302"/>
      <c r="C48" s="1302"/>
      <c r="D48" s="1302"/>
      <c r="E48" s="1302"/>
      <c r="F48" s="1302"/>
      <c r="G48" s="1302"/>
    </row>
    <row r="49" spans="1:8" ht="15.75">
      <c r="A49" s="976" t="s">
        <v>92</v>
      </c>
      <c r="B49" s="977">
        <v>3.3327840364141222E-2</v>
      </c>
      <c r="C49" s="977">
        <v>3.3327840364141222E-2</v>
      </c>
      <c r="D49" s="977">
        <v>4.4109280495423082</v>
      </c>
      <c r="E49" s="977">
        <v>3.3327840364141222E-2</v>
      </c>
      <c r="F49" s="992">
        <v>3.3327840364141222E-2</v>
      </c>
      <c r="G49" s="977">
        <v>95.589071950457694</v>
      </c>
      <c r="H49" s="977">
        <v>1220046.0279268001</v>
      </c>
    </row>
    <row r="50" spans="1:8" ht="15.75">
      <c r="A50" s="976" t="s">
        <v>93</v>
      </c>
      <c r="B50" s="977">
        <v>3.3327840364141222E-2</v>
      </c>
      <c r="C50" s="977">
        <v>3.3327840364141222E-2</v>
      </c>
      <c r="D50" s="993">
        <v>2.4728300854881584E-2</v>
      </c>
      <c r="E50" s="977">
        <v>3.3327840364141222E-2</v>
      </c>
      <c r="F50" s="992">
        <v>3.3327840364141222E-2</v>
      </c>
      <c r="G50" s="993">
        <v>99.975271699145097</v>
      </c>
      <c r="H50" s="993">
        <v>1532691.8038552001</v>
      </c>
    </row>
    <row r="51" spans="1:8" ht="15.75">
      <c r="A51" s="979">
        <v>44287</v>
      </c>
      <c r="B51" s="980">
        <v>3.3327840364141222E-2</v>
      </c>
      <c r="C51" s="980">
        <v>3.3327840364141222E-2</v>
      </c>
      <c r="D51" s="980">
        <v>2.5832274594006895E-2</v>
      </c>
      <c r="E51" s="980">
        <v>3.3327840364141222E-2</v>
      </c>
      <c r="F51" s="994">
        <v>3.3327840364141222E-2</v>
      </c>
      <c r="G51" s="980">
        <v>99.974167725405991</v>
      </c>
      <c r="H51" s="980">
        <v>132549.63040669999</v>
      </c>
    </row>
    <row r="52" spans="1:8" ht="15.75">
      <c r="A52" s="979">
        <v>44317</v>
      </c>
      <c r="B52" s="990">
        <v>0</v>
      </c>
      <c r="C52" s="990">
        <v>0</v>
      </c>
      <c r="D52" s="980">
        <v>2.4728300854881584E-2</v>
      </c>
      <c r="E52" s="995">
        <v>0</v>
      </c>
      <c r="F52" s="981">
        <v>0</v>
      </c>
      <c r="G52" s="980">
        <v>99.975271699145097</v>
      </c>
      <c r="H52" s="980">
        <v>136334.061923</v>
      </c>
    </row>
    <row r="53" spans="1:8" ht="15.75">
      <c r="A53" s="979">
        <v>44348</v>
      </c>
      <c r="B53" s="990">
        <v>0</v>
      </c>
      <c r="C53" s="990">
        <v>0</v>
      </c>
      <c r="D53" s="980">
        <v>1.9897300213747176E-2</v>
      </c>
      <c r="E53" s="995">
        <v>0</v>
      </c>
      <c r="F53" s="981">
        <v>0</v>
      </c>
      <c r="G53" s="980">
        <v>99.980102699786258</v>
      </c>
      <c r="H53" s="980">
        <v>143744.47132400001</v>
      </c>
    </row>
    <row r="54" spans="1:8" ht="15.75">
      <c r="A54" s="979">
        <v>44408</v>
      </c>
      <c r="B54" s="990">
        <v>0</v>
      </c>
      <c r="C54" s="990">
        <v>0</v>
      </c>
      <c r="D54" s="980">
        <v>2.6126439170742689E-2</v>
      </c>
      <c r="E54" s="995">
        <v>0</v>
      </c>
      <c r="F54" s="981">
        <v>0</v>
      </c>
      <c r="G54" s="980">
        <v>99.973873560829261</v>
      </c>
      <c r="H54" s="980">
        <v>138612.400501</v>
      </c>
    </row>
    <row r="55" spans="1:8" ht="15.75">
      <c r="A55" s="979">
        <v>44409</v>
      </c>
      <c r="B55" s="990">
        <v>0</v>
      </c>
      <c r="C55" s="990">
        <v>0</v>
      </c>
      <c r="D55" s="980">
        <v>2.2611069405271418E-2</v>
      </c>
      <c r="E55" s="995">
        <v>0</v>
      </c>
      <c r="F55" s="981">
        <v>0</v>
      </c>
      <c r="G55" s="980">
        <v>99.977388930594728</v>
      </c>
      <c r="H55" s="980">
        <v>137843.809779</v>
      </c>
    </row>
    <row r="56" spans="1:8" ht="15.75">
      <c r="A56" s="979">
        <v>44440</v>
      </c>
      <c r="B56" s="990">
        <v>0</v>
      </c>
      <c r="C56" s="990">
        <v>0</v>
      </c>
      <c r="D56" s="980">
        <v>1.8406645840409224</v>
      </c>
      <c r="E56" s="995">
        <v>0</v>
      </c>
      <c r="F56" s="981">
        <v>0</v>
      </c>
      <c r="G56" s="980">
        <v>98.159335415959077</v>
      </c>
      <c r="H56" s="980">
        <v>148847.844048</v>
      </c>
    </row>
    <row r="57" spans="1:8" s="921" customFormat="1" ht="15.75">
      <c r="A57" s="979">
        <v>44470</v>
      </c>
      <c r="B57" s="990">
        <v>0</v>
      </c>
      <c r="C57" s="990">
        <v>0</v>
      </c>
      <c r="D57" s="980">
        <v>0.77946960845362701</v>
      </c>
      <c r="E57" s="995">
        <v>0</v>
      </c>
      <c r="F57" s="981">
        <v>0</v>
      </c>
      <c r="G57" s="980">
        <v>99.220530391546362</v>
      </c>
      <c r="H57" s="980">
        <v>188496.58242799999</v>
      </c>
    </row>
    <row r="58" spans="1:8" s="921" customFormat="1" ht="15.75">
      <c r="A58" s="979">
        <v>44501</v>
      </c>
      <c r="B58" s="990">
        <v>0</v>
      </c>
      <c r="C58" s="990">
        <v>0</v>
      </c>
      <c r="D58" s="980">
        <v>0.13366988053981596</v>
      </c>
      <c r="E58" s="995">
        <v>0</v>
      </c>
      <c r="F58" s="981">
        <v>0</v>
      </c>
      <c r="G58" s="980">
        <v>99.866330119460187</v>
      </c>
      <c r="H58" s="980">
        <v>210265.52680749999</v>
      </c>
    </row>
    <row r="59" spans="1:8" s="921" customFormat="1" ht="15.75">
      <c r="A59" s="979">
        <v>44561</v>
      </c>
      <c r="B59" s="990">
        <v>0</v>
      </c>
      <c r="C59" s="990">
        <v>1.7416942902641998E-3</v>
      </c>
      <c r="D59" s="980">
        <v>6.5104587511531975E-2</v>
      </c>
      <c r="E59" s="995">
        <v>0</v>
      </c>
      <c r="F59" s="981">
        <v>0</v>
      </c>
      <c r="G59" s="980">
        <v>99.933153718198213</v>
      </c>
      <c r="H59" s="980">
        <v>249356.3321805</v>
      </c>
    </row>
    <row r="60" spans="1:8" s="921" customFormat="1" ht="15.75">
      <c r="A60" s="979">
        <v>44592</v>
      </c>
      <c r="B60" s="990">
        <v>0</v>
      </c>
      <c r="C60" s="990">
        <v>1.7416942902641998E-3</v>
      </c>
      <c r="D60" s="980">
        <v>6.5104587511531975E-2</v>
      </c>
      <c r="E60" s="995">
        <v>0</v>
      </c>
      <c r="F60" s="981">
        <v>0</v>
      </c>
      <c r="G60" s="980">
        <v>99.933153718198213</v>
      </c>
      <c r="H60" s="980">
        <v>42111.446942499999</v>
      </c>
    </row>
    <row r="61" spans="1:8" s="921" customFormat="1" ht="15.75">
      <c r="A61" s="979">
        <v>44620</v>
      </c>
      <c r="B61" s="990">
        <v>0</v>
      </c>
      <c r="C61" s="990">
        <v>9.183736852680327E-2</v>
      </c>
      <c r="D61" s="980">
        <v>1.8657400073655912</v>
      </c>
      <c r="E61" s="995">
        <v>0</v>
      </c>
      <c r="F61" s="981">
        <v>0</v>
      </c>
      <c r="G61" s="980">
        <v>98.042422624107601</v>
      </c>
      <c r="H61" s="980">
        <v>4529.6975149999998</v>
      </c>
    </row>
    <row r="62" spans="1:8" s="921" customFormat="1" ht="15.75">
      <c r="A62" s="979">
        <v>44651</v>
      </c>
      <c r="B62" s="990">
        <v>0</v>
      </c>
      <c r="C62" s="990">
        <v>9.183736852680327E-2</v>
      </c>
      <c r="D62" s="980">
        <v>1.8657400073655912</v>
      </c>
      <c r="E62" s="995">
        <v>0</v>
      </c>
      <c r="F62" s="981">
        <v>0</v>
      </c>
      <c r="G62" s="980">
        <v>98.042422624107601</v>
      </c>
      <c r="H62" s="980">
        <v>4529.6975149999998</v>
      </c>
    </row>
    <row r="63" spans="1:8" ht="15.75">
      <c r="A63" s="1302" t="s">
        <v>134</v>
      </c>
      <c r="B63" s="1302"/>
      <c r="C63" s="1302"/>
      <c r="D63" s="1302"/>
      <c r="E63" s="1302"/>
      <c r="F63" s="1302"/>
      <c r="G63" s="1302"/>
    </row>
    <row r="64" spans="1:8" ht="15.75">
      <c r="A64" s="976" t="s">
        <v>92</v>
      </c>
      <c r="B64" s="989">
        <v>0</v>
      </c>
      <c r="C64" s="977">
        <v>0.32</v>
      </c>
      <c r="D64" s="977">
        <v>64.64</v>
      </c>
      <c r="E64" s="989">
        <v>0</v>
      </c>
      <c r="F64" s="978">
        <v>0</v>
      </c>
      <c r="G64" s="977">
        <v>35.04</v>
      </c>
      <c r="H64" s="977">
        <v>27839.007678500006</v>
      </c>
    </row>
    <row r="65" spans="1:10" ht="15.75">
      <c r="A65" s="976" t="s">
        <v>93</v>
      </c>
      <c r="B65" s="989">
        <v>0</v>
      </c>
      <c r="C65" s="977">
        <v>3.5257228607377411</v>
      </c>
      <c r="D65" s="977">
        <v>74.973889537951834</v>
      </c>
      <c r="E65" s="989">
        <v>0</v>
      </c>
      <c r="F65" s="989">
        <v>0</v>
      </c>
      <c r="G65" s="977">
        <v>21.500387601310408</v>
      </c>
      <c r="H65" s="977">
        <v>15147.510454799982</v>
      </c>
      <c r="J65" s="910" t="s">
        <v>637</v>
      </c>
    </row>
    <row r="66" spans="1:10" ht="15.75">
      <c r="A66" s="979">
        <v>44287</v>
      </c>
      <c r="B66" s="990">
        <v>0</v>
      </c>
      <c r="C66" s="980">
        <v>5.49</v>
      </c>
      <c r="D66" s="980">
        <v>71.180000000000007</v>
      </c>
      <c r="E66" s="990">
        <v>0</v>
      </c>
      <c r="F66" s="981">
        <v>0</v>
      </c>
      <c r="G66" s="980">
        <v>23.33</v>
      </c>
      <c r="H66" s="980">
        <v>1549.6460579999996</v>
      </c>
    </row>
    <row r="67" spans="1:10" ht="15.75">
      <c r="A67" s="979">
        <v>44317</v>
      </c>
      <c r="B67" s="990">
        <v>0</v>
      </c>
      <c r="C67" s="980">
        <v>6.22</v>
      </c>
      <c r="D67" s="980">
        <v>69.849999999999994</v>
      </c>
      <c r="E67" s="990">
        <v>0</v>
      </c>
      <c r="F67" s="981">
        <v>0</v>
      </c>
      <c r="G67" s="980">
        <v>23.93</v>
      </c>
      <c r="H67" s="980">
        <v>1159.8829314999998</v>
      </c>
    </row>
    <row r="68" spans="1:10" ht="15.75">
      <c r="A68" s="979">
        <v>44348</v>
      </c>
      <c r="B68" s="990">
        <v>0</v>
      </c>
      <c r="C68" s="980">
        <v>4.1773673076837863</v>
      </c>
      <c r="D68" s="980">
        <v>74.472239485999935</v>
      </c>
      <c r="E68" s="990">
        <v>0</v>
      </c>
      <c r="F68" s="981">
        <v>0</v>
      </c>
      <c r="G68" s="980">
        <v>21.350393206316276</v>
      </c>
      <c r="H68" s="980">
        <v>1122.3739211000004</v>
      </c>
    </row>
    <row r="69" spans="1:10" ht="15.75">
      <c r="A69" s="979">
        <v>44408</v>
      </c>
      <c r="B69" s="990">
        <v>0</v>
      </c>
      <c r="C69" s="980">
        <v>3.7899546760256864</v>
      </c>
      <c r="D69" s="980">
        <v>65.940831449623218</v>
      </c>
      <c r="E69" s="990">
        <v>0</v>
      </c>
      <c r="F69" s="981">
        <v>0</v>
      </c>
      <c r="G69" s="980">
        <v>30.269213874351053</v>
      </c>
      <c r="H69" s="980">
        <v>1570.4603375999993</v>
      </c>
    </row>
    <row r="70" spans="1:10" ht="15.75">
      <c r="A70" s="979">
        <v>44409</v>
      </c>
      <c r="B70" s="990">
        <v>0</v>
      </c>
      <c r="C70" s="980">
        <v>4.9352775252130625</v>
      </c>
      <c r="D70" s="980">
        <v>76.821358911621971</v>
      </c>
      <c r="E70" s="990">
        <v>0</v>
      </c>
      <c r="F70" s="981">
        <v>0</v>
      </c>
      <c r="G70" s="980">
        <v>18.243363563164941</v>
      </c>
      <c r="H70" s="980">
        <v>1715.4120475999994</v>
      </c>
    </row>
    <row r="71" spans="1:10" ht="15.75">
      <c r="A71" s="979">
        <v>44440</v>
      </c>
      <c r="B71" s="990">
        <v>0</v>
      </c>
      <c r="C71" s="980">
        <v>1.71472094121638</v>
      </c>
      <c r="D71" s="980">
        <v>86.038306374783005</v>
      </c>
      <c r="E71" s="990">
        <v>0</v>
      </c>
      <c r="F71" s="981">
        <v>0</v>
      </c>
      <c r="G71" s="980">
        <v>12.2469726840006</v>
      </c>
      <c r="H71" s="980">
        <v>1690.6070429999993</v>
      </c>
    </row>
    <row r="72" spans="1:10" ht="15.75">
      <c r="A72" s="979">
        <v>44470</v>
      </c>
      <c r="B72" s="990">
        <v>0</v>
      </c>
      <c r="C72" s="980">
        <v>1.4947717496505153</v>
      </c>
      <c r="D72" s="980">
        <v>73.172546983212484</v>
      </c>
      <c r="E72" s="990">
        <v>0</v>
      </c>
      <c r="F72" s="981">
        <v>0</v>
      </c>
      <c r="G72" s="980">
        <v>25.332681267136991</v>
      </c>
      <c r="H72" s="980">
        <v>1545.4248954999982</v>
      </c>
    </row>
    <row r="73" spans="1:10" ht="15.75">
      <c r="A73" s="979">
        <v>44501</v>
      </c>
      <c r="B73" s="990">
        <v>0</v>
      </c>
      <c r="C73" s="980">
        <v>2.6790194118148452</v>
      </c>
      <c r="D73" s="980">
        <v>76.961985423887853</v>
      </c>
      <c r="E73" s="990">
        <v>0</v>
      </c>
      <c r="F73" s="990">
        <v>0</v>
      </c>
      <c r="G73" s="980">
        <v>20.358995164297301</v>
      </c>
      <c r="H73" s="980">
        <v>1692.0016630000005</v>
      </c>
    </row>
    <row r="74" spans="1:10" ht="15.75">
      <c r="A74" s="979">
        <v>44561</v>
      </c>
      <c r="B74" s="990">
        <v>0</v>
      </c>
      <c r="C74" s="980">
        <v>1.2294135468502398</v>
      </c>
      <c r="D74" s="980">
        <v>80.329722636325897</v>
      </c>
      <c r="E74" s="990">
        <v>0</v>
      </c>
      <c r="F74" s="990">
        <v>0</v>
      </c>
      <c r="G74" s="980">
        <v>18.4408638168238</v>
      </c>
      <c r="H74" s="980">
        <v>1632.4336145000009</v>
      </c>
    </row>
    <row r="75" spans="1:10" ht="15.75">
      <c r="A75" s="979">
        <v>44592</v>
      </c>
      <c r="B75" s="990">
        <v>0</v>
      </c>
      <c r="C75" s="980">
        <v>1.7495738011892354</v>
      </c>
      <c r="D75" s="980">
        <v>76.557653531408988</v>
      </c>
      <c r="E75" s="990">
        <v>0</v>
      </c>
      <c r="F75" s="990">
        <v>0</v>
      </c>
      <c r="G75" s="980">
        <v>21.692772667401748</v>
      </c>
      <c r="H75" s="980">
        <v>1469.267943000001</v>
      </c>
    </row>
    <row r="76" spans="1:10" ht="15.75">
      <c r="A76" s="979">
        <v>44620</v>
      </c>
      <c r="B76" s="990">
        <v>0</v>
      </c>
      <c r="C76" s="980">
        <v>1.7495738011892354</v>
      </c>
      <c r="D76" s="980">
        <v>76.557653531408988</v>
      </c>
      <c r="E76" s="990">
        <v>0</v>
      </c>
      <c r="F76" s="990">
        <v>0</v>
      </c>
      <c r="G76" s="980">
        <v>21.692772667401748</v>
      </c>
      <c r="H76" s="980">
        <v>1469.267943000001</v>
      </c>
    </row>
    <row r="77" spans="1:10" ht="15.75">
      <c r="A77" s="979">
        <v>44651</v>
      </c>
      <c r="B77" s="990">
        <v>0</v>
      </c>
      <c r="C77" s="980">
        <v>5.0440593954784987</v>
      </c>
      <c r="D77" s="980">
        <v>90.147684452555126</v>
      </c>
      <c r="E77" s="990">
        <v>0</v>
      </c>
      <c r="F77" s="990">
        <v>0</v>
      </c>
      <c r="G77" s="980">
        <v>4.80825615196634</v>
      </c>
      <c r="H77" s="980">
        <v>2894.2533395000032</v>
      </c>
    </row>
    <row r="78" spans="1:10">
      <c r="A78" s="910" t="s">
        <v>1273</v>
      </c>
    </row>
    <row r="79" spans="1:10" ht="14.45" customHeight="1">
      <c r="A79" s="1300" t="s">
        <v>664</v>
      </c>
      <c r="B79" s="1300"/>
      <c r="C79" s="1300"/>
      <c r="D79" s="1300"/>
      <c r="E79" s="1300"/>
      <c r="F79" s="1300"/>
      <c r="G79" s="1300"/>
    </row>
    <row r="80" spans="1:10" ht="54.6" customHeight="1">
      <c r="A80" s="1300" t="s">
        <v>800</v>
      </c>
      <c r="B80" s="1300"/>
      <c r="C80" s="1300"/>
      <c r="D80" s="1300"/>
      <c r="E80" s="1300"/>
      <c r="F80" s="1300"/>
      <c r="G80" s="1300"/>
    </row>
    <row r="81" spans="1:7">
      <c r="A81" s="1300" t="s">
        <v>1032</v>
      </c>
      <c r="B81" s="1300"/>
      <c r="C81" s="1300"/>
      <c r="D81" s="1300"/>
      <c r="E81" s="1300"/>
      <c r="F81" s="1300"/>
      <c r="G81" s="1300"/>
    </row>
    <row r="82" spans="1:7" ht="15">
      <c r="A82" s="1301" t="s">
        <v>665</v>
      </c>
      <c r="B82" s="1301"/>
      <c r="C82" s="1301"/>
      <c r="D82" s="1301"/>
      <c r="E82" s="1301"/>
      <c r="F82" s="1301"/>
      <c r="G82" s="1301"/>
    </row>
  </sheetData>
  <mergeCells count="9">
    <mergeCell ref="A79:G79"/>
    <mergeCell ref="A80:G80"/>
    <mergeCell ref="A81:G81"/>
    <mergeCell ref="A82:G82"/>
    <mergeCell ref="A3:G3"/>
    <mergeCell ref="A18:G18"/>
    <mergeCell ref="A33:G33"/>
    <mergeCell ref="A48:G48"/>
    <mergeCell ref="A63:G63"/>
  </mergeCells>
  <printOptions horizontalCentered="1"/>
  <pageMargins left="0.43307086614173229" right="0.43307086614173229" top="0.74803149606299213" bottom="0.74803149606299213" header="0.31496062992125984" footer="0.31496062992125984"/>
  <pageSetup paperSize="9" fitToHeight="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Z60"/>
  <sheetViews>
    <sheetView view="pageBreakPreview" topLeftCell="A13" zoomScale="85" zoomScaleNormal="130" zoomScaleSheetLayoutView="85" workbookViewId="0">
      <selection activeCell="I31" sqref="I31"/>
    </sheetView>
  </sheetViews>
  <sheetFormatPr defaultColWidth="9.140625" defaultRowHeight="12.75"/>
  <cols>
    <col min="1" max="1" width="14" style="599" customWidth="1"/>
    <col min="2" max="2" width="13.140625" style="599" customWidth="1"/>
    <col min="3" max="3" width="21.28515625" style="599" customWidth="1"/>
    <col min="4" max="4" width="12.140625" style="667" customWidth="1"/>
    <col min="5" max="5" width="18.5703125" style="599" customWidth="1"/>
    <col min="6" max="6" width="14.140625" style="599" customWidth="1"/>
    <col min="7" max="7" width="13.85546875" style="599" customWidth="1"/>
    <col min="8" max="8" width="14.140625" style="599" customWidth="1"/>
    <col min="9" max="9" width="11.5703125" style="599" customWidth="1"/>
    <col min="10" max="10" width="11.28515625" style="599" customWidth="1"/>
    <col min="11" max="11" width="10.28515625" style="599" customWidth="1"/>
    <col min="12" max="14" width="8.7109375" style="599" customWidth="1"/>
    <col min="15" max="15" width="10.140625" style="599" customWidth="1"/>
    <col min="16" max="16384" width="9.140625" style="599"/>
  </cols>
  <sheetData>
    <row r="1" spans="1:15" ht="15">
      <c r="A1" s="632" t="s">
        <v>823</v>
      </c>
      <c r="B1" s="632"/>
      <c r="C1" s="632"/>
      <c r="D1" s="633"/>
      <c r="E1" s="632"/>
      <c r="F1" s="632"/>
      <c r="G1" s="632"/>
      <c r="H1" s="632"/>
      <c r="I1" s="632"/>
      <c r="J1" s="632"/>
      <c r="K1" s="632"/>
      <c r="L1" s="632"/>
      <c r="M1" s="632"/>
      <c r="N1" s="632"/>
      <c r="O1" s="632"/>
    </row>
    <row r="2" spans="1:15" ht="29.45" customHeight="1">
      <c r="A2" s="1266" t="s">
        <v>666</v>
      </c>
      <c r="B2" s="1266" t="s">
        <v>667</v>
      </c>
      <c r="C2" s="1266" t="s">
        <v>1080</v>
      </c>
      <c r="D2" s="1310" t="s">
        <v>1079</v>
      </c>
      <c r="E2" s="1246" t="s">
        <v>440</v>
      </c>
      <c r="F2" s="1312"/>
      <c r="G2" s="1247"/>
      <c r="H2" s="1266" t="s">
        <v>1078</v>
      </c>
      <c r="I2" s="1266"/>
      <c r="J2" s="1266"/>
      <c r="K2" s="1249" t="s">
        <v>1077</v>
      </c>
      <c r="L2" s="1266" t="s">
        <v>1076</v>
      </c>
      <c r="M2" s="1266"/>
      <c r="N2" s="1266" t="s">
        <v>1277</v>
      </c>
      <c r="O2" s="1266"/>
    </row>
    <row r="3" spans="1:15" ht="38.25">
      <c r="A3" s="1266"/>
      <c r="B3" s="1266"/>
      <c r="C3" s="1266"/>
      <c r="D3" s="1311"/>
      <c r="E3" s="825" t="s">
        <v>93</v>
      </c>
      <c r="F3" s="548">
        <v>44620</v>
      </c>
      <c r="G3" s="548">
        <v>44648</v>
      </c>
      <c r="H3" s="825" t="s">
        <v>93</v>
      </c>
      <c r="I3" s="548">
        <v>44620</v>
      </c>
      <c r="J3" s="548">
        <v>44648</v>
      </c>
      <c r="K3" s="1250"/>
      <c r="L3" s="548">
        <v>44620</v>
      </c>
      <c r="M3" s="548">
        <v>44648</v>
      </c>
      <c r="N3" s="548" t="s">
        <v>1075</v>
      </c>
      <c r="O3" s="548" t="s">
        <v>1074</v>
      </c>
    </row>
    <row r="4" spans="1:15" ht="12.6" customHeight="1">
      <c r="A4" s="1304" t="s">
        <v>668</v>
      </c>
      <c r="B4" s="1304" t="s">
        <v>429</v>
      </c>
      <c r="C4" s="584" t="s">
        <v>443</v>
      </c>
      <c r="D4" s="634" t="s">
        <v>1053</v>
      </c>
      <c r="E4" s="635">
        <v>1970671</v>
      </c>
      <c r="F4" s="635">
        <v>141843</v>
      </c>
      <c r="G4" s="635">
        <v>211161</v>
      </c>
      <c r="H4" s="635">
        <v>951446.58683000063</v>
      </c>
      <c r="I4" s="635">
        <v>70513.31180000001</v>
      </c>
      <c r="J4" s="635">
        <v>110378.81504000002</v>
      </c>
      <c r="K4" s="585" t="s">
        <v>1051</v>
      </c>
      <c r="L4" s="636">
        <v>50760</v>
      </c>
      <c r="M4" s="636">
        <v>52166</v>
      </c>
      <c r="N4" s="636">
        <v>21615.304347826088</v>
      </c>
      <c r="O4" s="637">
        <v>11304.543167826087</v>
      </c>
    </row>
    <row r="5" spans="1:15" ht="12.6" customHeight="1">
      <c r="A5" s="1305"/>
      <c r="B5" s="1305"/>
      <c r="C5" s="584" t="s">
        <v>684</v>
      </c>
      <c r="D5" s="634" t="s">
        <v>1052</v>
      </c>
      <c r="E5" s="635">
        <v>5326939</v>
      </c>
      <c r="F5" s="635">
        <v>382879</v>
      </c>
      <c r="G5" s="635">
        <v>615969</v>
      </c>
      <c r="H5" s="635">
        <v>257103.30118400001</v>
      </c>
      <c r="I5" s="635">
        <v>19086.823444000005</v>
      </c>
      <c r="J5" s="635">
        <v>32241.956871999999</v>
      </c>
      <c r="K5" s="585" t="s">
        <v>1051</v>
      </c>
      <c r="L5" s="636">
        <v>50751</v>
      </c>
      <c r="M5" s="636">
        <v>51889</v>
      </c>
      <c r="N5" s="636">
        <v>18290.17391304348</v>
      </c>
      <c r="O5" s="637">
        <v>951.5484937826086</v>
      </c>
    </row>
    <row r="6" spans="1:15" ht="12.6" customHeight="1">
      <c r="A6" s="1305"/>
      <c r="B6" s="1305"/>
      <c r="C6" s="584" t="s">
        <v>1073</v>
      </c>
      <c r="D6" s="634" t="s">
        <v>1072</v>
      </c>
      <c r="E6" s="635">
        <v>1397133</v>
      </c>
      <c r="F6" s="635">
        <v>77048</v>
      </c>
      <c r="G6" s="635">
        <v>141078</v>
      </c>
      <c r="H6" s="635">
        <v>5405.5607988000002</v>
      </c>
      <c r="I6" s="635">
        <v>307.85077220000005</v>
      </c>
      <c r="J6" s="635">
        <v>591.35059420000005</v>
      </c>
      <c r="K6" s="585" t="s">
        <v>1071</v>
      </c>
      <c r="L6" s="636">
        <v>40624</v>
      </c>
      <c r="M6" s="636">
        <v>41436</v>
      </c>
      <c r="N6" s="636">
        <v>4542.478260869565</v>
      </c>
      <c r="O6" s="637">
        <v>18.943237313043479</v>
      </c>
    </row>
    <row r="7" spans="1:15" ht="12.6" customHeight="1">
      <c r="A7" s="1305"/>
      <c r="B7" s="1305"/>
      <c r="C7" s="584" t="s">
        <v>1070</v>
      </c>
      <c r="D7" s="634" t="s">
        <v>1069</v>
      </c>
      <c r="E7" s="635">
        <v>12347647</v>
      </c>
      <c r="F7" s="635">
        <v>868869</v>
      </c>
      <c r="G7" s="635">
        <v>1447740</v>
      </c>
      <c r="H7" s="635">
        <v>5941.1005265000058</v>
      </c>
      <c r="I7" s="635">
        <v>432.01873019999999</v>
      </c>
      <c r="J7" s="635">
        <v>755.55710649999992</v>
      </c>
      <c r="K7" s="585" t="s">
        <v>1068</v>
      </c>
      <c r="L7" s="636">
        <v>5045</v>
      </c>
      <c r="M7" s="636">
        <v>5164</v>
      </c>
      <c r="N7" s="636">
        <v>50595.17391304348</v>
      </c>
      <c r="O7" s="637">
        <v>26.238039526086958</v>
      </c>
    </row>
    <row r="8" spans="1:15" ht="12.6" customHeight="1">
      <c r="A8" s="1305"/>
      <c r="B8" s="1305"/>
      <c r="C8" s="584" t="s">
        <v>444</v>
      </c>
      <c r="D8" s="634" t="s">
        <v>1050</v>
      </c>
      <c r="E8" s="635">
        <v>3788171</v>
      </c>
      <c r="F8" s="635">
        <v>290233</v>
      </c>
      <c r="G8" s="635">
        <v>274447</v>
      </c>
      <c r="H8" s="635">
        <v>749766.80085299979</v>
      </c>
      <c r="I8" s="635">
        <v>55258.905165000004</v>
      </c>
      <c r="J8" s="635">
        <v>56709.086790000001</v>
      </c>
      <c r="K8" s="585" t="s">
        <v>1060</v>
      </c>
      <c r="L8" s="636">
        <v>65901</v>
      </c>
      <c r="M8" s="636">
        <v>67487</v>
      </c>
      <c r="N8" s="636">
        <v>6880.565217391304</v>
      </c>
      <c r="O8" s="637">
        <v>1417.8060464347825</v>
      </c>
    </row>
    <row r="9" spans="1:15" ht="12.6" customHeight="1">
      <c r="A9" s="1305"/>
      <c r="B9" s="1305"/>
      <c r="C9" s="584" t="s">
        <v>1049</v>
      </c>
      <c r="D9" s="634" t="s">
        <v>1048</v>
      </c>
      <c r="E9" s="635">
        <v>11467106</v>
      </c>
      <c r="F9" s="635">
        <v>873577</v>
      </c>
      <c r="G9" s="635">
        <v>1087736</v>
      </c>
      <c r="H9" s="635">
        <v>379715.95920049999</v>
      </c>
      <c r="I9" s="635">
        <v>27885.174071000005</v>
      </c>
      <c r="J9" s="635">
        <v>37566.426654999996</v>
      </c>
      <c r="K9" s="585" t="s">
        <v>1060</v>
      </c>
      <c r="L9" s="636">
        <v>66106</v>
      </c>
      <c r="M9" s="636">
        <v>67660</v>
      </c>
      <c r="N9" s="636">
        <v>15671.391304347826</v>
      </c>
      <c r="O9" s="637">
        <v>539.4900483913043</v>
      </c>
    </row>
    <row r="10" spans="1:15" ht="12.6" customHeight="1">
      <c r="A10" s="1305"/>
      <c r="B10" s="1305"/>
      <c r="C10" s="584" t="s">
        <v>1067</v>
      </c>
      <c r="D10" s="634" t="s">
        <v>1066</v>
      </c>
      <c r="E10" s="635">
        <v>44639146</v>
      </c>
      <c r="F10" s="635">
        <v>3560563</v>
      </c>
      <c r="G10" s="635">
        <v>4666886</v>
      </c>
      <c r="H10" s="635">
        <v>295999.04652359994</v>
      </c>
      <c r="I10" s="635">
        <v>22781.9004958</v>
      </c>
      <c r="J10" s="635">
        <v>32252.781441799991</v>
      </c>
      <c r="K10" s="585" t="s">
        <v>1060</v>
      </c>
      <c r="L10" s="636">
        <v>66107</v>
      </c>
      <c r="M10" s="636">
        <v>67662</v>
      </c>
      <c r="N10" s="636">
        <v>68936</v>
      </c>
      <c r="O10" s="637">
        <v>475.66972060434779</v>
      </c>
    </row>
    <row r="11" spans="1:15" ht="12.6" customHeight="1">
      <c r="A11" s="1305"/>
      <c r="B11" s="1306"/>
      <c r="C11" s="638" t="s">
        <v>669</v>
      </c>
      <c r="D11" s="639"/>
      <c r="E11" s="640">
        <v>80936813</v>
      </c>
      <c r="F11" s="640">
        <v>6195012</v>
      </c>
      <c r="G11" s="640">
        <v>8445017</v>
      </c>
      <c r="H11" s="640">
        <v>2645378.3559164004</v>
      </c>
      <c r="I11" s="640">
        <v>196265.98447820003</v>
      </c>
      <c r="J11" s="640">
        <v>270495.97449950001</v>
      </c>
      <c r="K11" s="638"/>
      <c r="L11" s="641"/>
      <c r="M11" s="641"/>
      <c r="N11" s="642"/>
      <c r="O11" s="643"/>
    </row>
    <row r="12" spans="1:15" ht="12.6" customHeight="1">
      <c r="A12" s="1305"/>
      <c r="B12" s="1307" t="s">
        <v>670</v>
      </c>
      <c r="C12" s="584" t="s">
        <v>445</v>
      </c>
      <c r="D12" s="644" t="s">
        <v>1045</v>
      </c>
      <c r="E12" s="635">
        <v>1388245</v>
      </c>
      <c r="F12" s="635">
        <v>154148</v>
      </c>
      <c r="G12" s="635">
        <v>152944</v>
      </c>
      <c r="H12" s="635">
        <v>157265.15619999991</v>
      </c>
      <c r="I12" s="635">
        <v>20138.064500000004</v>
      </c>
      <c r="J12" s="635">
        <v>22151.629050000003</v>
      </c>
      <c r="K12" s="585" t="s">
        <v>1060</v>
      </c>
      <c r="L12" s="645">
        <v>273.45</v>
      </c>
      <c r="M12" s="645">
        <v>281.95</v>
      </c>
      <c r="N12" s="636">
        <v>3081</v>
      </c>
      <c r="O12" s="637">
        <v>439.42226304347832</v>
      </c>
    </row>
    <row r="13" spans="1:15" ht="12.6" customHeight="1">
      <c r="A13" s="1305"/>
      <c r="B13" s="1308"/>
      <c r="C13" s="584" t="s">
        <v>446</v>
      </c>
      <c r="D13" s="644" t="s">
        <v>1047</v>
      </c>
      <c r="E13" s="635">
        <v>3531428</v>
      </c>
      <c r="F13" s="635">
        <v>211699</v>
      </c>
      <c r="G13" s="635">
        <v>215224</v>
      </c>
      <c r="H13" s="635">
        <v>657210.6118500001</v>
      </c>
      <c r="I13" s="635">
        <v>40474.038225000004</v>
      </c>
      <c r="J13" s="635">
        <v>44075.980112500001</v>
      </c>
      <c r="K13" s="585" t="s">
        <v>1060</v>
      </c>
      <c r="L13" s="645">
        <v>767.5</v>
      </c>
      <c r="M13" s="645">
        <v>821.45</v>
      </c>
      <c r="N13" s="636">
        <v>3907.3478260869565</v>
      </c>
      <c r="O13" s="637">
        <v>796.02536195652169</v>
      </c>
    </row>
    <row r="14" spans="1:15" ht="12.6" customHeight="1">
      <c r="A14" s="1305"/>
      <c r="B14" s="1308"/>
      <c r="C14" s="584" t="s">
        <v>447</v>
      </c>
      <c r="D14" s="644" t="s">
        <v>1045</v>
      </c>
      <c r="E14" s="635">
        <v>630181</v>
      </c>
      <c r="F14" s="635">
        <v>24131</v>
      </c>
      <c r="G14" s="635">
        <v>26303</v>
      </c>
      <c r="H14" s="635">
        <v>56450.333875000011</v>
      </c>
      <c r="I14" s="635">
        <v>2231.1342000000004</v>
      </c>
      <c r="J14" s="635">
        <v>2446.5320499999998</v>
      </c>
      <c r="K14" s="585" t="s">
        <v>1060</v>
      </c>
      <c r="L14" s="645">
        <v>186.65</v>
      </c>
      <c r="M14" s="645">
        <v>185.65</v>
      </c>
      <c r="N14" s="636">
        <v>902.304347826087</v>
      </c>
      <c r="O14" s="637">
        <v>83.338465217391303</v>
      </c>
    </row>
    <row r="15" spans="1:15" ht="12.6" customHeight="1">
      <c r="A15" s="1305"/>
      <c r="B15" s="1308"/>
      <c r="C15" s="584" t="s">
        <v>448</v>
      </c>
      <c r="D15" s="644" t="s">
        <v>1046</v>
      </c>
      <c r="E15" s="635">
        <v>2002929</v>
      </c>
      <c r="F15" s="635">
        <v>165204</v>
      </c>
      <c r="G15" s="635">
        <v>62456</v>
      </c>
      <c r="H15" s="635">
        <v>446923.68682500016</v>
      </c>
      <c r="I15" s="635">
        <v>44695.989945000008</v>
      </c>
      <c r="J15" s="635">
        <v>21183.571095000003</v>
      </c>
      <c r="K15" s="585" t="s">
        <v>1060</v>
      </c>
      <c r="L15" s="645">
        <v>1852.5</v>
      </c>
      <c r="M15" s="645">
        <v>2410</v>
      </c>
      <c r="N15" s="636">
        <v>861.39130434782612</v>
      </c>
      <c r="O15" s="637">
        <v>306.86085586956523</v>
      </c>
    </row>
    <row r="16" spans="1:15" ht="12.6" customHeight="1">
      <c r="A16" s="1305"/>
      <c r="B16" s="1308"/>
      <c r="C16" s="584" t="s">
        <v>449</v>
      </c>
      <c r="D16" s="644" t="s">
        <v>1045</v>
      </c>
      <c r="E16" s="635">
        <v>1462094</v>
      </c>
      <c r="F16" s="635">
        <v>79155</v>
      </c>
      <c r="G16" s="635">
        <v>109386</v>
      </c>
      <c r="H16" s="635">
        <v>190633.98307499997</v>
      </c>
      <c r="I16" s="635">
        <v>11904.845499999999</v>
      </c>
      <c r="J16" s="635">
        <v>18015.835799999997</v>
      </c>
      <c r="K16" s="585" t="s">
        <v>1060</v>
      </c>
      <c r="L16" s="645">
        <v>304.10000000000002</v>
      </c>
      <c r="M16" s="645">
        <v>344.5</v>
      </c>
      <c r="N16" s="636">
        <v>1366.0434782608695</v>
      </c>
      <c r="O16" s="637">
        <v>223.63755760869566</v>
      </c>
    </row>
    <row r="17" spans="1:15" ht="12.6" customHeight="1">
      <c r="A17" s="1305"/>
      <c r="B17" s="1309"/>
      <c r="C17" s="638" t="s">
        <v>671</v>
      </c>
      <c r="D17" s="646"/>
      <c r="E17" s="640">
        <v>9014877</v>
      </c>
      <c r="F17" s="640">
        <v>634337</v>
      </c>
      <c r="G17" s="640">
        <v>566313</v>
      </c>
      <c r="H17" s="640">
        <v>1508483.7718250002</v>
      </c>
      <c r="I17" s="640">
        <v>119444.07237000001</v>
      </c>
      <c r="J17" s="640">
        <v>107873.54810750001</v>
      </c>
      <c r="K17" s="647"/>
      <c r="L17" s="641"/>
      <c r="M17" s="641"/>
      <c r="N17" s="642"/>
      <c r="O17" s="643"/>
    </row>
    <row r="18" spans="1:15" ht="12.6" customHeight="1">
      <c r="A18" s="1305"/>
      <c r="B18" s="1307" t="s">
        <v>672</v>
      </c>
      <c r="C18" s="584" t="s">
        <v>450</v>
      </c>
      <c r="D18" s="634" t="s">
        <v>1065</v>
      </c>
      <c r="E18" s="635">
        <v>533096</v>
      </c>
      <c r="F18" s="635">
        <v>54133</v>
      </c>
      <c r="G18" s="635">
        <v>54456</v>
      </c>
      <c r="H18" s="635">
        <v>41160.723025000007</v>
      </c>
      <c r="I18" s="635">
        <v>5077.2772249999998</v>
      </c>
      <c r="J18" s="635">
        <v>5417.6387000000004</v>
      </c>
      <c r="K18" s="585" t="s">
        <v>1064</v>
      </c>
      <c r="L18" s="636">
        <v>36470</v>
      </c>
      <c r="M18" s="636">
        <v>42240</v>
      </c>
      <c r="N18" s="636">
        <v>7495.391304347826</v>
      </c>
      <c r="O18" s="637">
        <v>733.80026956521738</v>
      </c>
    </row>
    <row r="19" spans="1:15" ht="12.6" customHeight="1">
      <c r="A19" s="1305"/>
      <c r="B19" s="1308"/>
      <c r="C19" s="584" t="s">
        <v>451</v>
      </c>
      <c r="D19" s="634" t="s">
        <v>1063</v>
      </c>
      <c r="E19" s="635">
        <v>614614</v>
      </c>
      <c r="F19" s="635">
        <v>27</v>
      </c>
      <c r="G19" s="635">
        <v>5</v>
      </c>
      <c r="H19" s="635">
        <v>68582.877620000014</v>
      </c>
      <c r="I19" s="635">
        <v>3.26688</v>
      </c>
      <c r="J19" s="635">
        <v>0.7145999999999999</v>
      </c>
      <c r="K19" s="585" t="s">
        <v>1062</v>
      </c>
      <c r="L19" s="636">
        <v>1360</v>
      </c>
      <c r="M19" s="636">
        <v>1009</v>
      </c>
      <c r="N19" s="636">
        <v>0.43478260869565216</v>
      </c>
      <c r="O19" s="637">
        <v>6.0633043478260866E-2</v>
      </c>
    </row>
    <row r="20" spans="1:15" ht="12.6" customHeight="1">
      <c r="A20" s="1305"/>
      <c r="B20" s="1308"/>
      <c r="C20" s="584" t="s">
        <v>453</v>
      </c>
      <c r="D20" s="634" t="s">
        <v>1061</v>
      </c>
      <c r="E20" s="635">
        <v>62065</v>
      </c>
      <c r="F20" s="635">
        <v>4217</v>
      </c>
      <c r="G20" s="635">
        <v>8336</v>
      </c>
      <c r="H20" s="635">
        <v>2240.5714128000004</v>
      </c>
      <c r="I20" s="635">
        <v>147.0869424</v>
      </c>
      <c r="J20" s="635">
        <v>316.63723319999991</v>
      </c>
      <c r="K20" s="585" t="s">
        <v>1060</v>
      </c>
      <c r="L20" s="636">
        <v>991.8</v>
      </c>
      <c r="M20" s="636">
        <v>1091.8</v>
      </c>
      <c r="N20" s="636">
        <v>1040.2608695652175</v>
      </c>
      <c r="O20" s="637">
        <v>39.064000695652176</v>
      </c>
    </row>
    <row r="21" spans="1:15" ht="12.6" customHeight="1">
      <c r="A21" s="1305"/>
      <c r="B21" s="1308"/>
      <c r="C21" s="584" t="s">
        <v>452</v>
      </c>
      <c r="D21" s="634" t="s">
        <v>1059</v>
      </c>
      <c r="E21" s="635">
        <v>1796</v>
      </c>
      <c r="F21" s="635">
        <v>32</v>
      </c>
      <c r="G21" s="635">
        <v>18</v>
      </c>
      <c r="H21" s="635">
        <v>54.643900000000009</v>
      </c>
      <c r="I21" s="635">
        <v>1.2860400000000001</v>
      </c>
      <c r="J21" s="635">
        <v>0.7801800000000001</v>
      </c>
      <c r="K21" s="585" t="s">
        <v>1058</v>
      </c>
      <c r="L21" s="636">
        <v>1962.5</v>
      </c>
      <c r="M21" s="636">
        <v>2197.5</v>
      </c>
      <c r="N21" s="636">
        <v>31.869565217391305</v>
      </c>
      <c r="O21" s="637">
        <v>1.2850486956521738</v>
      </c>
    </row>
    <row r="22" spans="1:15" ht="12.6" customHeight="1">
      <c r="A22" s="1305"/>
      <c r="B22" s="1308"/>
      <c r="C22" s="584" t="s">
        <v>454</v>
      </c>
      <c r="D22" s="634" t="s">
        <v>1057</v>
      </c>
      <c r="E22" s="635">
        <v>9141</v>
      </c>
      <c r="F22" s="635">
        <v>228</v>
      </c>
      <c r="G22" s="635">
        <v>248</v>
      </c>
      <c r="H22" s="635">
        <v>157.73317500000002</v>
      </c>
      <c r="I22" s="635">
        <v>3.7777159999999999</v>
      </c>
      <c r="J22" s="635">
        <v>4.2669510000000006</v>
      </c>
      <c r="K22" s="585" t="s">
        <v>1056</v>
      </c>
      <c r="L22" s="636">
        <v>16774</v>
      </c>
      <c r="M22" s="636">
        <v>17611</v>
      </c>
      <c r="N22" s="636">
        <v>52.782608695652172</v>
      </c>
      <c r="O22" s="637">
        <v>0.8991843913043478</v>
      </c>
    </row>
    <row r="23" spans="1:15" ht="12.6" customHeight="1">
      <c r="A23" s="1305"/>
      <c r="B23" s="1309"/>
      <c r="C23" s="638" t="s">
        <v>673</v>
      </c>
      <c r="D23" s="646"/>
      <c r="E23" s="640">
        <v>1220712</v>
      </c>
      <c r="F23" s="640">
        <v>58637</v>
      </c>
      <c r="G23" s="640">
        <v>63063</v>
      </c>
      <c r="H23" s="640">
        <v>112196.54913280002</v>
      </c>
      <c r="I23" s="640">
        <v>5232.6948033999997</v>
      </c>
      <c r="J23" s="640">
        <v>5740.0376642000001</v>
      </c>
      <c r="K23" s="647"/>
      <c r="L23" s="641"/>
      <c r="M23" s="641"/>
      <c r="N23" s="642"/>
      <c r="O23" s="643"/>
    </row>
    <row r="24" spans="1:15" ht="12.6" customHeight="1">
      <c r="A24" s="1305"/>
      <c r="B24" s="1307" t="s">
        <v>427</v>
      </c>
      <c r="C24" s="584" t="s">
        <v>455</v>
      </c>
      <c r="D24" s="644" t="s">
        <v>1043</v>
      </c>
      <c r="E24" s="635">
        <v>19845440</v>
      </c>
      <c r="F24" s="635">
        <v>1598115</v>
      </c>
      <c r="G24" s="635">
        <v>2636309</v>
      </c>
      <c r="H24" s="635">
        <v>1156011.03908</v>
      </c>
      <c r="I24" s="635">
        <v>110295.37149000002</v>
      </c>
      <c r="J24" s="635">
        <v>219328.73178000003</v>
      </c>
      <c r="K24" s="585" t="s">
        <v>1042</v>
      </c>
      <c r="L24" s="636">
        <v>7291</v>
      </c>
      <c r="M24" s="636">
        <v>7766</v>
      </c>
      <c r="N24" s="636">
        <v>8545.95652173913</v>
      </c>
      <c r="O24" s="637">
        <v>708.69530217391298</v>
      </c>
    </row>
    <row r="25" spans="1:15" ht="12.6" customHeight="1">
      <c r="A25" s="1305"/>
      <c r="B25" s="1308"/>
      <c r="C25" s="584" t="s">
        <v>1041</v>
      </c>
      <c r="D25" s="644" t="s">
        <v>1040</v>
      </c>
      <c r="E25" s="635">
        <v>32779154</v>
      </c>
      <c r="F25" s="635">
        <v>1744744</v>
      </c>
      <c r="G25" s="635">
        <v>1745631</v>
      </c>
      <c r="H25" s="635">
        <v>1245998.9211750005</v>
      </c>
      <c r="I25" s="635">
        <v>74688.611174999998</v>
      </c>
      <c r="J25" s="635">
        <v>83233.738087499994</v>
      </c>
      <c r="K25" s="585" t="s">
        <v>1039</v>
      </c>
      <c r="L25" s="645">
        <v>336.7</v>
      </c>
      <c r="M25" s="645">
        <v>436.4</v>
      </c>
      <c r="N25" s="636">
        <v>7294.869565217391</v>
      </c>
      <c r="O25" s="637">
        <v>353.01980217391304</v>
      </c>
    </row>
    <row r="26" spans="1:15" ht="12.6" customHeight="1">
      <c r="A26" s="1305"/>
      <c r="B26" s="1309"/>
      <c r="C26" s="638" t="s">
        <v>674</v>
      </c>
      <c r="D26" s="646"/>
      <c r="E26" s="640">
        <v>52624594</v>
      </c>
      <c r="F26" s="640">
        <v>3342859</v>
      </c>
      <c r="G26" s="640">
        <v>4381940</v>
      </c>
      <c r="H26" s="640">
        <v>2402009.9602550007</v>
      </c>
      <c r="I26" s="640">
        <v>184983.98266500002</v>
      </c>
      <c r="J26" s="640">
        <v>302562.46986750001</v>
      </c>
      <c r="K26" s="647"/>
      <c r="L26" s="641"/>
      <c r="M26" s="641"/>
      <c r="N26" s="642"/>
      <c r="O26" s="643"/>
    </row>
    <row r="27" spans="1:15" ht="12.6" customHeight="1">
      <c r="A27" s="1305"/>
      <c r="B27" s="1307" t="s">
        <v>282</v>
      </c>
      <c r="C27" s="584" t="s">
        <v>675</v>
      </c>
      <c r="D27" s="634" t="s">
        <v>724</v>
      </c>
      <c r="E27" s="635">
        <v>573164</v>
      </c>
      <c r="F27" s="635">
        <v>38453</v>
      </c>
      <c r="G27" s="635">
        <v>38993</v>
      </c>
      <c r="H27" s="635">
        <v>41639.747539999989</v>
      </c>
      <c r="I27" s="635">
        <v>2784.5187200000009</v>
      </c>
      <c r="J27" s="635">
        <v>2992.03071</v>
      </c>
      <c r="K27" s="585" t="s">
        <v>1055</v>
      </c>
      <c r="L27" s="636">
        <v>14856</v>
      </c>
      <c r="M27" s="636">
        <v>15164</v>
      </c>
      <c r="N27" s="636">
        <v>622.304347826087</v>
      </c>
      <c r="O27" s="637">
        <v>47.523440869565221</v>
      </c>
    </row>
    <row r="28" spans="1:15" ht="12.6" customHeight="1">
      <c r="A28" s="1305"/>
      <c r="B28" s="1308"/>
      <c r="C28" s="584" t="s">
        <v>801</v>
      </c>
      <c r="D28" s="634" t="s">
        <v>724</v>
      </c>
      <c r="E28" s="635">
        <v>59585</v>
      </c>
      <c r="F28" s="635">
        <v>11059</v>
      </c>
      <c r="G28" s="635">
        <v>2771</v>
      </c>
      <c r="H28" s="635">
        <v>4714.0308125000001</v>
      </c>
      <c r="I28" s="635">
        <v>960.86723749999987</v>
      </c>
      <c r="J28" s="635">
        <v>285.11124999999998</v>
      </c>
      <c r="K28" s="585" t="s">
        <v>1055</v>
      </c>
      <c r="L28" s="636">
        <v>7237</v>
      </c>
      <c r="M28" s="636">
        <v>8258</v>
      </c>
      <c r="N28" s="636">
        <v>79.391304347826093</v>
      </c>
      <c r="O28" s="637">
        <v>8.1671956521739126</v>
      </c>
    </row>
    <row r="29" spans="1:15" ht="12.6" customHeight="1">
      <c r="A29" s="1305"/>
      <c r="B29" s="1308"/>
      <c r="C29" s="584" t="s">
        <v>456</v>
      </c>
      <c r="D29" s="634" t="s">
        <v>724</v>
      </c>
      <c r="E29" s="635">
        <v>476558</v>
      </c>
      <c r="F29" s="635">
        <v>47222</v>
      </c>
      <c r="G29" s="635">
        <v>15039</v>
      </c>
      <c r="H29" s="635">
        <v>39505.410980000022</v>
      </c>
      <c r="I29" s="635">
        <v>4417.1673650000002</v>
      </c>
      <c r="J29" s="635">
        <v>1630.82888</v>
      </c>
      <c r="K29" s="585" t="s">
        <v>1055</v>
      </c>
      <c r="L29" s="636">
        <v>19041</v>
      </c>
      <c r="M29" s="636">
        <v>21100</v>
      </c>
      <c r="N29" s="636">
        <v>376.04347826086956</v>
      </c>
      <c r="O29" s="637">
        <v>40.995416521739131</v>
      </c>
    </row>
    <row r="30" spans="1:15" ht="12.6" customHeight="1">
      <c r="A30" s="1305"/>
      <c r="B30" s="1309"/>
      <c r="C30" s="638" t="s">
        <v>676</v>
      </c>
      <c r="D30" s="647"/>
      <c r="E30" s="640">
        <v>1109307</v>
      </c>
      <c r="F30" s="640">
        <v>96734</v>
      </c>
      <c r="G30" s="640">
        <v>56803</v>
      </c>
      <c r="H30" s="640">
        <v>85859.189332500013</v>
      </c>
      <c r="I30" s="640">
        <v>8162.5533225000008</v>
      </c>
      <c r="J30" s="640">
        <v>4907.97084</v>
      </c>
      <c r="K30" s="647"/>
      <c r="L30" s="641"/>
      <c r="M30" s="641"/>
      <c r="N30" s="641"/>
      <c r="O30" s="641"/>
    </row>
    <row r="31" spans="1:15" ht="12.6" customHeight="1">
      <c r="A31" s="1306"/>
      <c r="B31" s="648" t="s">
        <v>1054</v>
      </c>
      <c r="C31" s="648" t="s">
        <v>1054</v>
      </c>
      <c r="D31" s="649"/>
      <c r="E31" s="650">
        <v>144906303</v>
      </c>
      <c r="F31" s="650">
        <v>10327579</v>
      </c>
      <c r="G31" s="650">
        <v>13513136</v>
      </c>
      <c r="H31" s="650">
        <v>6753927.8264617017</v>
      </c>
      <c r="I31" s="650">
        <v>514089.2876391001</v>
      </c>
      <c r="J31" s="650">
        <v>691580.0009787</v>
      </c>
      <c r="K31" s="651"/>
      <c r="L31" s="652"/>
      <c r="M31" s="652"/>
      <c r="N31" s="652"/>
      <c r="O31" s="652"/>
    </row>
    <row r="32" spans="1:15" ht="12.6" customHeight="1">
      <c r="A32" s="1307" t="s">
        <v>677</v>
      </c>
      <c r="B32" s="1304" t="s">
        <v>429</v>
      </c>
      <c r="C32" s="584" t="s">
        <v>443</v>
      </c>
      <c r="D32" s="634" t="s">
        <v>1053</v>
      </c>
      <c r="E32" s="653">
        <v>448824</v>
      </c>
      <c r="F32" s="653">
        <v>28402</v>
      </c>
      <c r="G32" s="653">
        <v>106988</v>
      </c>
      <c r="H32" s="653">
        <v>221104.16021499995</v>
      </c>
      <c r="I32" s="653">
        <v>14305.821154999998</v>
      </c>
      <c r="J32" s="653">
        <v>55614.879590000004</v>
      </c>
      <c r="K32" s="585" t="s">
        <v>1051</v>
      </c>
      <c r="L32" s="996" t="s">
        <v>1274</v>
      </c>
      <c r="M32" s="996" t="s">
        <v>1274</v>
      </c>
      <c r="N32" s="636">
        <v>5436.695652173913</v>
      </c>
      <c r="O32" s="636">
        <v>2794.0354234782608</v>
      </c>
    </row>
    <row r="33" spans="1:15" ht="12.6" customHeight="1">
      <c r="A33" s="1308"/>
      <c r="B33" s="1305"/>
      <c r="C33" s="584" t="s">
        <v>684</v>
      </c>
      <c r="D33" s="634" t="s">
        <v>1052</v>
      </c>
      <c r="E33" s="653">
        <v>14</v>
      </c>
      <c r="F33" s="653"/>
      <c r="G33" s="653"/>
      <c r="H33" s="653">
        <v>0.67532749999999997</v>
      </c>
      <c r="I33" s="653"/>
      <c r="J33" s="653"/>
      <c r="K33" s="585" t="s">
        <v>1051</v>
      </c>
      <c r="L33" s="996" t="s">
        <v>1274</v>
      </c>
      <c r="M33" s="996" t="s">
        <v>1274</v>
      </c>
      <c r="N33" s="636"/>
      <c r="O33" s="636"/>
    </row>
    <row r="34" spans="1:15" ht="12.6" customHeight="1">
      <c r="A34" s="1308"/>
      <c r="B34" s="1305"/>
      <c r="C34" s="584" t="s">
        <v>444</v>
      </c>
      <c r="D34" s="634" t="s">
        <v>1050</v>
      </c>
      <c r="E34" s="653">
        <v>175448</v>
      </c>
      <c r="F34" s="653">
        <v>24827</v>
      </c>
      <c r="G34" s="653">
        <v>8138</v>
      </c>
      <c r="H34" s="653">
        <v>35031.549627000015</v>
      </c>
      <c r="I34" s="653">
        <v>4779.9208754999991</v>
      </c>
      <c r="J34" s="653">
        <v>1683.1691385000001</v>
      </c>
      <c r="K34" s="585" t="s">
        <v>1044</v>
      </c>
      <c r="L34" s="996" t="s">
        <v>1274</v>
      </c>
      <c r="M34" s="996" t="s">
        <v>1274</v>
      </c>
      <c r="N34" s="636">
        <v>1141.6521739130435</v>
      </c>
      <c r="O34" s="636">
        <v>234.8496489130435</v>
      </c>
    </row>
    <row r="35" spans="1:15" ht="12.6" customHeight="1">
      <c r="A35" s="1308"/>
      <c r="B35" s="1305"/>
      <c r="C35" s="584" t="s">
        <v>1049</v>
      </c>
      <c r="D35" s="634" t="s">
        <v>1048</v>
      </c>
      <c r="E35" s="653">
        <v>70174</v>
      </c>
      <c r="F35" s="653">
        <v>18179</v>
      </c>
      <c r="G35" s="653">
        <v>13225</v>
      </c>
      <c r="H35" s="653">
        <v>2317.5397177500004</v>
      </c>
      <c r="I35" s="653">
        <v>590.4420530000001</v>
      </c>
      <c r="J35" s="653">
        <v>458.52725824999993</v>
      </c>
      <c r="K35" s="585" t="s">
        <v>1044</v>
      </c>
      <c r="L35" s="996" t="s">
        <v>1274</v>
      </c>
      <c r="M35" s="996" t="s">
        <v>1274</v>
      </c>
      <c r="N35" s="636">
        <v>1152.2173913043478</v>
      </c>
      <c r="O35" s="636">
        <v>39.256040782608693</v>
      </c>
    </row>
    <row r="36" spans="1:15" ht="12.6" customHeight="1">
      <c r="A36" s="1308"/>
      <c r="B36" s="1306"/>
      <c r="C36" s="638" t="s">
        <v>669</v>
      </c>
      <c r="D36" s="646"/>
      <c r="E36" s="640">
        <v>694460</v>
      </c>
      <c r="F36" s="640">
        <v>71408</v>
      </c>
      <c r="G36" s="640">
        <v>128351</v>
      </c>
      <c r="H36" s="640">
        <v>258453.92488724997</v>
      </c>
      <c r="I36" s="640">
        <v>19676.184083499997</v>
      </c>
      <c r="J36" s="640">
        <v>57756.575986750002</v>
      </c>
      <c r="K36" s="647"/>
      <c r="L36" s="639"/>
      <c r="M36" s="639"/>
      <c r="N36" s="642"/>
      <c r="O36" s="642"/>
    </row>
    <row r="37" spans="1:15" ht="12.6" customHeight="1">
      <c r="A37" s="1308"/>
      <c r="B37" s="1307" t="s">
        <v>670</v>
      </c>
      <c r="C37" s="654" t="s">
        <v>446</v>
      </c>
      <c r="D37" s="644" t="s">
        <v>1047</v>
      </c>
      <c r="E37" s="655">
        <v>1966</v>
      </c>
      <c r="F37" s="655">
        <v>283</v>
      </c>
      <c r="G37" s="656">
        <v>230</v>
      </c>
      <c r="H37" s="655">
        <v>372.38425250000023</v>
      </c>
      <c r="I37" s="655">
        <v>54.959397499999994</v>
      </c>
      <c r="J37" s="655">
        <v>46.993452500000004</v>
      </c>
      <c r="K37" s="585" t="s">
        <v>1044</v>
      </c>
      <c r="L37" s="996" t="s">
        <v>1274</v>
      </c>
      <c r="M37" s="996" t="s">
        <v>1274</v>
      </c>
      <c r="N37" s="657">
        <v>33.260869565217391</v>
      </c>
      <c r="O37" s="657">
        <v>6.7471443478260875</v>
      </c>
    </row>
    <row r="38" spans="1:15" ht="12.6" customHeight="1">
      <c r="A38" s="1308"/>
      <c r="B38" s="1308"/>
      <c r="C38" s="584" t="s">
        <v>448</v>
      </c>
      <c r="D38" s="644" t="s">
        <v>1046</v>
      </c>
      <c r="E38" s="655">
        <v>906</v>
      </c>
      <c r="F38" s="655">
        <v>56</v>
      </c>
      <c r="G38" s="656">
        <v>45</v>
      </c>
      <c r="H38" s="655">
        <v>219.55238249999999</v>
      </c>
      <c r="I38" s="655">
        <v>14.826404999999999</v>
      </c>
      <c r="J38" s="655">
        <v>12.605309999999999</v>
      </c>
      <c r="K38" s="585" t="s">
        <v>1044</v>
      </c>
      <c r="L38" s="996" t="s">
        <v>1274</v>
      </c>
      <c r="M38" s="996" t="s">
        <v>1274</v>
      </c>
      <c r="N38" s="657">
        <v>10.913043478260869</v>
      </c>
      <c r="O38" s="657">
        <v>3.1311153260869564</v>
      </c>
    </row>
    <row r="39" spans="1:15" ht="12.6" customHeight="1">
      <c r="A39" s="1308"/>
      <c r="B39" s="1308"/>
      <c r="C39" s="654" t="s">
        <v>449</v>
      </c>
      <c r="D39" s="644" t="s">
        <v>1045</v>
      </c>
      <c r="E39" s="655">
        <v>61</v>
      </c>
      <c r="F39" s="656">
        <v>1</v>
      </c>
      <c r="G39" s="655">
        <v>26</v>
      </c>
      <c r="H39" s="655">
        <v>9.4705300000000001</v>
      </c>
      <c r="I39" s="656">
        <v>0.15382999999999999</v>
      </c>
      <c r="J39" s="656">
        <v>4.3212200000000003</v>
      </c>
      <c r="K39" s="585" t="s">
        <v>1044</v>
      </c>
      <c r="L39" s="996" t="s">
        <v>1274</v>
      </c>
      <c r="M39" s="996" t="s">
        <v>1274</v>
      </c>
      <c r="N39" s="657">
        <v>3</v>
      </c>
      <c r="O39" s="657">
        <v>0.49339543478260867</v>
      </c>
    </row>
    <row r="40" spans="1:15" ht="12.6" customHeight="1">
      <c r="A40" s="1308"/>
      <c r="B40" s="1309"/>
      <c r="C40" s="638" t="s">
        <v>671</v>
      </c>
      <c r="D40" s="646"/>
      <c r="E40" s="640">
        <v>2933</v>
      </c>
      <c r="F40" s="640">
        <v>340</v>
      </c>
      <c r="G40" s="640">
        <v>301</v>
      </c>
      <c r="H40" s="640">
        <v>601.4071650000003</v>
      </c>
      <c r="I40" s="640">
        <v>69.939632499999988</v>
      </c>
      <c r="J40" s="640">
        <v>63.919982500000003</v>
      </c>
      <c r="K40" s="647"/>
      <c r="L40" s="639"/>
      <c r="M40" s="639"/>
      <c r="N40" s="642"/>
      <c r="O40" s="642"/>
    </row>
    <row r="41" spans="1:15" ht="12.6" customHeight="1">
      <c r="A41" s="1308"/>
      <c r="B41" s="1307" t="s">
        <v>427</v>
      </c>
      <c r="C41" s="654" t="s">
        <v>455</v>
      </c>
      <c r="D41" s="644" t="s">
        <v>1043</v>
      </c>
      <c r="E41" s="653">
        <v>27326756</v>
      </c>
      <c r="F41" s="653">
        <v>3856387</v>
      </c>
      <c r="G41" s="653">
        <v>4011935</v>
      </c>
      <c r="H41" s="653">
        <v>1706849.8604639994</v>
      </c>
      <c r="I41" s="653">
        <v>270378.37776199996</v>
      </c>
      <c r="J41" s="653">
        <v>332055.16358300002</v>
      </c>
      <c r="K41" s="585" t="s">
        <v>1042</v>
      </c>
      <c r="L41" s="996" t="s">
        <v>1274</v>
      </c>
      <c r="M41" s="996" t="s">
        <v>1274</v>
      </c>
      <c r="N41" s="657">
        <v>27890.304347826088</v>
      </c>
      <c r="O41" s="657">
        <v>2252.4095816956519</v>
      </c>
    </row>
    <row r="42" spans="1:15" ht="12.6" customHeight="1">
      <c r="A42" s="1308"/>
      <c r="B42" s="1308"/>
      <c r="C42" s="584" t="s">
        <v>1041</v>
      </c>
      <c r="D42" s="644" t="s">
        <v>1040</v>
      </c>
      <c r="E42" s="653">
        <v>1314408</v>
      </c>
      <c r="F42" s="653">
        <v>400976</v>
      </c>
      <c r="G42" s="653">
        <v>873988</v>
      </c>
      <c r="H42" s="653">
        <v>61924.336231250003</v>
      </c>
      <c r="I42" s="653">
        <v>17781.415081250001</v>
      </c>
      <c r="J42" s="653">
        <v>42492.45244375</v>
      </c>
      <c r="K42" s="585" t="s">
        <v>1039</v>
      </c>
      <c r="L42" s="996" t="s">
        <v>1274</v>
      </c>
      <c r="M42" s="996" t="s">
        <v>1274</v>
      </c>
      <c r="N42" s="657">
        <v>12271.391304347826</v>
      </c>
      <c r="O42" s="657">
        <v>573.19248586956519</v>
      </c>
    </row>
    <row r="43" spans="1:15" s="602" customFormat="1" ht="12.6" customHeight="1">
      <c r="A43" s="1308"/>
      <c r="B43" s="1309"/>
      <c r="C43" s="638" t="s">
        <v>674</v>
      </c>
      <c r="D43" s="646"/>
      <c r="E43" s="640">
        <v>28641164</v>
      </c>
      <c r="F43" s="640">
        <v>4257363</v>
      </c>
      <c r="G43" s="640">
        <v>4885923</v>
      </c>
      <c r="H43" s="640">
        <v>1768774.1966952495</v>
      </c>
      <c r="I43" s="640">
        <v>288159.79284324998</v>
      </c>
      <c r="J43" s="640">
        <v>374547.61602675001</v>
      </c>
      <c r="K43" s="647"/>
      <c r="L43" s="638"/>
      <c r="M43" s="638"/>
      <c r="N43" s="638"/>
      <c r="O43" s="638"/>
    </row>
    <row r="44" spans="1:15" ht="12.6" customHeight="1">
      <c r="A44" s="1309"/>
      <c r="B44" s="648" t="s">
        <v>1038</v>
      </c>
      <c r="C44" s="648" t="s">
        <v>1038</v>
      </c>
      <c r="D44" s="649"/>
      <c r="E44" s="650">
        <v>29338557</v>
      </c>
      <c r="F44" s="650">
        <v>4329111</v>
      </c>
      <c r="G44" s="650">
        <v>5014575</v>
      </c>
      <c r="H44" s="650">
        <v>2027829.5287474995</v>
      </c>
      <c r="I44" s="650">
        <v>307905.91655924998</v>
      </c>
      <c r="J44" s="650">
        <v>432368.11199599999</v>
      </c>
      <c r="K44" s="651"/>
      <c r="L44" s="658"/>
      <c r="M44" s="658"/>
      <c r="N44" s="658"/>
      <c r="O44" s="658"/>
    </row>
    <row r="45" spans="1:15" s="661" customFormat="1">
      <c r="A45" s="600" t="s">
        <v>1273</v>
      </c>
      <c r="B45" s="600"/>
      <c r="C45" s="659"/>
      <c r="D45" s="660"/>
      <c r="E45" s="659"/>
      <c r="F45" s="659"/>
      <c r="G45" s="659"/>
      <c r="H45" s="659"/>
      <c r="I45" s="659"/>
      <c r="J45" s="659"/>
      <c r="K45" s="659"/>
      <c r="L45" s="659"/>
      <c r="M45" s="659"/>
      <c r="N45" s="659"/>
      <c r="O45" s="659"/>
    </row>
    <row r="46" spans="1:15" s="661" customFormat="1">
      <c r="A46" s="662" t="s">
        <v>1037</v>
      </c>
      <c r="B46" s="663"/>
      <c r="C46" s="663"/>
      <c r="D46" s="664"/>
      <c r="E46" s="663"/>
      <c r="F46" s="663"/>
      <c r="G46" s="663"/>
      <c r="H46" s="663"/>
      <c r="I46" s="663"/>
      <c r="J46" s="663"/>
      <c r="K46" s="663"/>
      <c r="L46" s="663"/>
      <c r="M46" s="663"/>
      <c r="N46" s="663"/>
      <c r="O46" s="663"/>
    </row>
    <row r="47" spans="1:15" s="661" customFormat="1">
      <c r="A47" s="663" t="s">
        <v>1036</v>
      </c>
      <c r="B47" s="663"/>
      <c r="C47" s="663"/>
      <c r="D47" s="664"/>
      <c r="E47" s="663"/>
      <c r="F47" s="663"/>
      <c r="G47" s="663"/>
      <c r="H47" s="663"/>
      <c r="I47" s="663"/>
      <c r="J47" s="663"/>
      <c r="K47" s="663"/>
      <c r="L47" s="663"/>
      <c r="M47" s="663"/>
      <c r="N47" s="663"/>
      <c r="O47" s="663"/>
    </row>
    <row r="48" spans="1:15" s="661" customFormat="1">
      <c r="A48" s="663" t="s">
        <v>1035</v>
      </c>
      <c r="B48" s="663"/>
      <c r="C48" s="663"/>
      <c r="D48" s="664"/>
      <c r="E48" s="663"/>
      <c r="F48" s="663"/>
      <c r="G48" s="663"/>
      <c r="H48" s="663"/>
      <c r="I48" s="663"/>
      <c r="J48" s="663"/>
      <c r="K48" s="663"/>
      <c r="L48" s="663"/>
      <c r="M48" s="663"/>
      <c r="N48" s="663"/>
      <c r="O48" s="663"/>
    </row>
    <row r="49" spans="1:702" s="661" customFormat="1">
      <c r="A49" s="663" t="s">
        <v>1034</v>
      </c>
      <c r="B49" s="663"/>
      <c r="C49" s="663"/>
      <c r="D49" s="664"/>
      <c r="E49" s="663"/>
      <c r="F49" s="663"/>
      <c r="G49" s="663"/>
      <c r="H49" s="663"/>
      <c r="I49" s="663"/>
      <c r="J49" s="663"/>
      <c r="K49" s="663"/>
      <c r="L49" s="663"/>
      <c r="M49" s="663"/>
      <c r="N49" s="663"/>
      <c r="O49" s="663"/>
    </row>
    <row r="50" spans="1:702" s="661" customFormat="1">
      <c r="A50" s="665" t="s">
        <v>457</v>
      </c>
      <c r="B50" s="665"/>
      <c r="D50" s="666"/>
    </row>
    <row r="51" spans="1:702" s="668" customFormat="1">
      <c r="A51" s="599"/>
      <c r="B51" s="599"/>
      <c r="C51" s="599"/>
      <c r="D51" s="667"/>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c r="DJ51" s="599"/>
      <c r="DK51" s="599"/>
      <c r="DL51" s="599"/>
      <c r="DM51" s="599"/>
      <c r="DN51" s="599"/>
      <c r="DO51" s="599"/>
      <c r="DP51" s="599"/>
      <c r="DQ51" s="599"/>
      <c r="DR51" s="599"/>
      <c r="DS51" s="599"/>
      <c r="DT51" s="599"/>
      <c r="DU51" s="599"/>
      <c r="DV51" s="599"/>
      <c r="DW51" s="599"/>
      <c r="DX51" s="599"/>
      <c r="DY51" s="599"/>
      <c r="DZ51" s="599"/>
      <c r="EA51" s="599"/>
      <c r="EB51" s="599"/>
      <c r="EC51" s="599"/>
      <c r="ED51" s="599"/>
      <c r="EE51" s="599"/>
      <c r="EF51" s="599"/>
      <c r="EG51" s="599"/>
      <c r="EH51" s="599"/>
      <c r="EI51" s="599"/>
      <c r="EJ51" s="599"/>
      <c r="EK51" s="599"/>
      <c r="EL51" s="599"/>
      <c r="EM51" s="599"/>
      <c r="EN51" s="599"/>
      <c r="EO51" s="599"/>
      <c r="EP51" s="599"/>
      <c r="EQ51" s="599"/>
      <c r="ER51" s="599"/>
      <c r="ES51" s="599"/>
      <c r="ET51" s="599"/>
      <c r="EU51" s="599"/>
      <c r="EV51" s="599"/>
      <c r="EW51" s="599"/>
      <c r="EX51" s="599"/>
      <c r="EY51" s="599"/>
      <c r="EZ51" s="599"/>
      <c r="FA51" s="599"/>
      <c r="FB51" s="599"/>
      <c r="FC51" s="599"/>
      <c r="FD51" s="599"/>
      <c r="FE51" s="599"/>
      <c r="FF51" s="599"/>
      <c r="FG51" s="599"/>
      <c r="FH51" s="599"/>
      <c r="FI51" s="599"/>
      <c r="FJ51" s="599"/>
      <c r="FK51" s="599"/>
      <c r="FL51" s="599"/>
      <c r="FM51" s="599"/>
      <c r="FN51" s="599"/>
      <c r="FO51" s="599"/>
      <c r="FP51" s="599"/>
      <c r="FQ51" s="599"/>
      <c r="FR51" s="599"/>
      <c r="FS51" s="599"/>
      <c r="FT51" s="599"/>
      <c r="FU51" s="599"/>
      <c r="FV51" s="599"/>
      <c r="FW51" s="599"/>
      <c r="FX51" s="599"/>
      <c r="FY51" s="599"/>
      <c r="FZ51" s="599"/>
      <c r="GA51" s="599"/>
      <c r="GB51" s="599"/>
      <c r="GC51" s="599"/>
      <c r="GD51" s="599"/>
      <c r="GE51" s="599"/>
      <c r="GF51" s="599"/>
      <c r="GG51" s="599"/>
      <c r="GH51" s="599"/>
      <c r="GI51" s="599"/>
      <c r="GJ51" s="599"/>
      <c r="GK51" s="599"/>
      <c r="GL51" s="599"/>
      <c r="GM51" s="599"/>
      <c r="GN51" s="599"/>
      <c r="GO51" s="599"/>
      <c r="GP51" s="599"/>
      <c r="GQ51" s="599"/>
      <c r="GR51" s="599"/>
      <c r="GS51" s="599"/>
      <c r="GT51" s="599"/>
      <c r="GU51" s="599"/>
      <c r="GV51" s="599"/>
      <c r="GW51" s="599"/>
      <c r="GX51" s="599"/>
      <c r="GY51" s="599"/>
      <c r="GZ51" s="599"/>
      <c r="HA51" s="599"/>
      <c r="HB51" s="599"/>
      <c r="HC51" s="599"/>
      <c r="HD51" s="599"/>
      <c r="HE51" s="599"/>
      <c r="HF51" s="599"/>
      <c r="HG51" s="599"/>
      <c r="HH51" s="599"/>
      <c r="HI51" s="599"/>
      <c r="HJ51" s="599"/>
      <c r="HK51" s="599"/>
      <c r="HL51" s="599"/>
      <c r="HM51" s="599"/>
      <c r="HN51" s="599"/>
      <c r="HO51" s="599"/>
      <c r="HP51" s="599"/>
      <c r="HQ51" s="599"/>
      <c r="HR51" s="599"/>
      <c r="HS51" s="599"/>
      <c r="HT51" s="599"/>
      <c r="HU51" s="599"/>
      <c r="HV51" s="599"/>
      <c r="HW51" s="599"/>
      <c r="HX51" s="599"/>
      <c r="HY51" s="599"/>
      <c r="HZ51" s="599"/>
      <c r="IA51" s="599"/>
      <c r="IB51" s="599"/>
      <c r="IC51" s="599"/>
      <c r="ID51" s="599"/>
      <c r="IE51" s="599"/>
      <c r="IF51" s="599"/>
      <c r="IG51" s="599"/>
      <c r="IH51" s="599"/>
      <c r="II51" s="599"/>
      <c r="IJ51" s="599"/>
      <c r="IK51" s="599"/>
      <c r="IL51" s="599"/>
      <c r="IM51" s="599"/>
      <c r="IN51" s="599"/>
      <c r="IO51" s="599"/>
      <c r="IP51" s="599"/>
      <c r="IQ51" s="599"/>
      <c r="IR51" s="599"/>
      <c r="IS51" s="599"/>
      <c r="IT51" s="599"/>
      <c r="IU51" s="599"/>
      <c r="IV51" s="599"/>
      <c r="IW51" s="599"/>
      <c r="IX51" s="599"/>
      <c r="IY51" s="599"/>
      <c r="IZ51" s="599"/>
      <c r="JA51" s="599"/>
      <c r="JB51" s="599"/>
      <c r="JC51" s="599"/>
      <c r="JD51" s="599"/>
      <c r="JE51" s="599"/>
      <c r="JF51" s="599"/>
      <c r="JG51" s="599"/>
      <c r="JH51" s="599"/>
      <c r="JI51" s="599"/>
      <c r="JJ51" s="599"/>
      <c r="JK51" s="599"/>
      <c r="JL51" s="599"/>
      <c r="JM51" s="599"/>
      <c r="JN51" s="599"/>
      <c r="JO51" s="599"/>
      <c r="JP51" s="599"/>
      <c r="JQ51" s="599"/>
      <c r="JR51" s="599"/>
      <c r="JS51" s="599"/>
      <c r="JT51" s="599"/>
      <c r="JU51" s="599"/>
      <c r="JV51" s="599"/>
      <c r="JW51" s="599"/>
      <c r="JX51" s="599"/>
      <c r="JY51" s="599"/>
      <c r="JZ51" s="599"/>
      <c r="KA51" s="599"/>
      <c r="KB51" s="599"/>
      <c r="KC51" s="599"/>
      <c r="KD51" s="599"/>
      <c r="KE51" s="599"/>
      <c r="KF51" s="599"/>
      <c r="KG51" s="599"/>
      <c r="KH51" s="599"/>
      <c r="KI51" s="599"/>
      <c r="KJ51" s="599"/>
      <c r="KK51" s="599"/>
      <c r="KL51" s="599"/>
      <c r="KM51" s="599"/>
      <c r="KN51" s="599"/>
      <c r="KO51" s="599"/>
      <c r="KP51" s="599"/>
      <c r="KQ51" s="599"/>
      <c r="KR51" s="599"/>
      <c r="KS51" s="599"/>
      <c r="KT51" s="599"/>
      <c r="KU51" s="599"/>
      <c r="KV51" s="599"/>
      <c r="KW51" s="599"/>
      <c r="KX51" s="599"/>
      <c r="KY51" s="599"/>
      <c r="KZ51" s="599"/>
      <c r="LA51" s="599"/>
      <c r="LB51" s="599"/>
      <c r="LC51" s="599"/>
      <c r="LD51" s="599"/>
      <c r="LE51" s="599"/>
      <c r="LF51" s="599"/>
      <c r="LG51" s="599"/>
      <c r="LH51" s="599"/>
      <c r="LI51" s="599"/>
      <c r="LJ51" s="599"/>
      <c r="LK51" s="599"/>
      <c r="LL51" s="599"/>
      <c r="LM51" s="599"/>
      <c r="LN51" s="599"/>
      <c r="LO51" s="599"/>
      <c r="LP51" s="599"/>
      <c r="LQ51" s="599"/>
      <c r="LR51" s="599"/>
      <c r="LS51" s="599"/>
      <c r="LT51" s="599"/>
      <c r="LU51" s="599"/>
      <c r="LV51" s="599"/>
      <c r="LW51" s="599"/>
      <c r="LX51" s="599"/>
      <c r="LY51" s="599"/>
      <c r="LZ51" s="599"/>
      <c r="MA51" s="599"/>
      <c r="MB51" s="599"/>
      <c r="MC51" s="599"/>
      <c r="MD51" s="599"/>
      <c r="ME51" s="599"/>
      <c r="MF51" s="599"/>
      <c r="MG51" s="599"/>
      <c r="MH51" s="599"/>
      <c r="MI51" s="599"/>
      <c r="MJ51" s="599"/>
      <c r="MK51" s="599"/>
      <c r="ML51" s="599"/>
      <c r="MM51" s="599"/>
      <c r="MN51" s="599"/>
      <c r="MO51" s="599"/>
      <c r="MP51" s="599"/>
      <c r="MQ51" s="599"/>
      <c r="MR51" s="599"/>
      <c r="MS51" s="599"/>
      <c r="MT51" s="599"/>
      <c r="MU51" s="599"/>
      <c r="MV51" s="599"/>
      <c r="MW51" s="599"/>
      <c r="MX51" s="599"/>
      <c r="MY51" s="599"/>
      <c r="MZ51" s="599"/>
      <c r="NA51" s="599"/>
      <c r="NB51" s="599"/>
      <c r="NC51" s="599"/>
      <c r="ND51" s="599"/>
      <c r="NE51" s="599"/>
      <c r="NF51" s="599"/>
      <c r="NG51" s="599"/>
      <c r="NH51" s="599"/>
      <c r="NI51" s="599"/>
      <c r="NJ51" s="599"/>
      <c r="NK51" s="599"/>
      <c r="NL51" s="599"/>
      <c r="NM51" s="599"/>
      <c r="NN51" s="599"/>
      <c r="NO51" s="599"/>
      <c r="NP51" s="599"/>
      <c r="NQ51" s="599"/>
      <c r="NR51" s="599"/>
      <c r="NS51" s="599"/>
      <c r="NT51" s="599"/>
      <c r="NU51" s="599"/>
      <c r="NV51" s="599"/>
      <c r="NW51" s="599"/>
      <c r="NX51" s="599"/>
      <c r="NY51" s="599"/>
      <c r="NZ51" s="599"/>
      <c r="OA51" s="599"/>
      <c r="OB51" s="599"/>
      <c r="OC51" s="599"/>
      <c r="OD51" s="599"/>
      <c r="OE51" s="599"/>
      <c r="OF51" s="599"/>
      <c r="OG51" s="599"/>
      <c r="OH51" s="599"/>
      <c r="OI51" s="599"/>
      <c r="OJ51" s="599"/>
      <c r="OK51" s="599"/>
      <c r="OL51" s="599"/>
      <c r="OM51" s="599"/>
      <c r="ON51" s="599"/>
      <c r="OO51" s="599"/>
      <c r="OP51" s="599"/>
      <c r="OQ51" s="599"/>
      <c r="OR51" s="599"/>
      <c r="OS51" s="599"/>
      <c r="OT51" s="599"/>
      <c r="OU51" s="599"/>
      <c r="OV51" s="599"/>
      <c r="OW51" s="599"/>
      <c r="OX51" s="599"/>
      <c r="OY51" s="599"/>
      <c r="OZ51" s="599"/>
      <c r="PA51" s="599"/>
      <c r="PB51" s="599"/>
      <c r="PC51" s="599"/>
      <c r="PD51" s="599"/>
      <c r="PE51" s="599"/>
      <c r="PF51" s="599"/>
      <c r="PG51" s="599"/>
      <c r="PH51" s="599"/>
      <c r="PI51" s="599"/>
      <c r="PJ51" s="599"/>
      <c r="PK51" s="599"/>
      <c r="PL51" s="599"/>
      <c r="PM51" s="599"/>
      <c r="PN51" s="599"/>
      <c r="PO51" s="599"/>
      <c r="PP51" s="599"/>
      <c r="PQ51" s="599"/>
      <c r="PR51" s="599"/>
      <c r="PS51" s="599"/>
      <c r="PT51" s="599"/>
      <c r="PU51" s="599"/>
      <c r="PV51" s="599"/>
      <c r="PW51" s="599"/>
      <c r="PX51" s="599"/>
      <c r="PY51" s="599"/>
      <c r="PZ51" s="599"/>
      <c r="QA51" s="599"/>
      <c r="QB51" s="599"/>
      <c r="QC51" s="599"/>
      <c r="QD51" s="599"/>
      <c r="QE51" s="599"/>
      <c r="QF51" s="599"/>
      <c r="QG51" s="599"/>
      <c r="QH51" s="599"/>
      <c r="QI51" s="599"/>
      <c r="QJ51" s="599"/>
      <c r="QK51" s="599"/>
      <c r="QL51" s="599"/>
      <c r="QM51" s="599"/>
      <c r="QN51" s="599"/>
      <c r="QO51" s="599"/>
      <c r="QP51" s="599"/>
      <c r="QQ51" s="599"/>
      <c r="QR51" s="599"/>
      <c r="QS51" s="599"/>
      <c r="QT51" s="599"/>
      <c r="QU51" s="599"/>
      <c r="QV51" s="599"/>
      <c r="QW51" s="599"/>
      <c r="QX51" s="599"/>
      <c r="QY51" s="599"/>
      <c r="QZ51" s="599"/>
      <c r="RA51" s="599"/>
      <c r="RB51" s="599"/>
      <c r="RC51" s="599"/>
      <c r="RD51" s="599"/>
      <c r="RE51" s="599"/>
      <c r="RF51" s="599"/>
      <c r="RG51" s="599"/>
      <c r="RH51" s="599"/>
      <c r="RI51" s="599"/>
      <c r="RJ51" s="599"/>
      <c r="RK51" s="599"/>
      <c r="RL51" s="599"/>
      <c r="RM51" s="599"/>
      <c r="RN51" s="599"/>
      <c r="RO51" s="599"/>
      <c r="RP51" s="599"/>
      <c r="RQ51" s="599"/>
      <c r="RR51" s="599"/>
      <c r="RS51" s="599"/>
      <c r="RT51" s="599"/>
      <c r="RU51" s="599"/>
      <c r="RV51" s="599"/>
      <c r="RW51" s="599"/>
      <c r="RX51" s="599"/>
      <c r="RY51" s="599"/>
      <c r="RZ51" s="599"/>
      <c r="SA51" s="599"/>
      <c r="SB51" s="599"/>
      <c r="SC51" s="599"/>
      <c r="SD51" s="599"/>
      <c r="SE51" s="599"/>
      <c r="SF51" s="599"/>
      <c r="SG51" s="599"/>
      <c r="SH51" s="599"/>
      <c r="SI51" s="599"/>
      <c r="SJ51" s="599"/>
      <c r="SK51" s="599"/>
      <c r="SL51" s="599"/>
      <c r="SM51" s="599"/>
      <c r="SN51" s="599"/>
      <c r="SO51" s="599"/>
      <c r="SP51" s="599"/>
      <c r="SQ51" s="599"/>
      <c r="SR51" s="599"/>
      <c r="SS51" s="599"/>
      <c r="ST51" s="599"/>
      <c r="SU51" s="599"/>
      <c r="SV51" s="599"/>
      <c r="SW51" s="599"/>
      <c r="SX51" s="599"/>
      <c r="SY51" s="599"/>
      <c r="SZ51" s="599"/>
      <c r="TA51" s="599"/>
      <c r="TB51" s="599"/>
      <c r="TC51" s="599"/>
      <c r="TD51" s="599"/>
      <c r="TE51" s="599"/>
      <c r="TF51" s="599"/>
      <c r="TG51" s="599"/>
      <c r="TH51" s="599"/>
      <c r="TI51" s="599"/>
      <c r="TJ51" s="599"/>
      <c r="TK51" s="599"/>
      <c r="TL51" s="599"/>
      <c r="TM51" s="599"/>
      <c r="TN51" s="599"/>
      <c r="TO51" s="599"/>
      <c r="TP51" s="599"/>
      <c r="TQ51" s="599"/>
      <c r="TR51" s="599"/>
      <c r="TS51" s="599"/>
      <c r="TT51" s="599"/>
      <c r="TU51" s="599"/>
      <c r="TV51" s="599"/>
      <c r="TW51" s="599"/>
      <c r="TX51" s="599"/>
      <c r="TY51" s="599"/>
      <c r="TZ51" s="599"/>
      <c r="UA51" s="599"/>
      <c r="UB51" s="599"/>
      <c r="UC51" s="599"/>
      <c r="UD51" s="599"/>
      <c r="UE51" s="599"/>
      <c r="UF51" s="599"/>
      <c r="UG51" s="599"/>
      <c r="UH51" s="599"/>
      <c r="UI51" s="599"/>
      <c r="UJ51" s="599"/>
      <c r="UK51" s="599"/>
      <c r="UL51" s="599"/>
      <c r="UM51" s="599"/>
      <c r="UN51" s="599"/>
      <c r="UO51" s="599"/>
      <c r="UP51" s="599"/>
      <c r="UQ51" s="599"/>
      <c r="UR51" s="599"/>
      <c r="US51" s="599"/>
      <c r="UT51" s="599"/>
      <c r="UU51" s="599"/>
      <c r="UV51" s="599"/>
      <c r="UW51" s="599"/>
      <c r="UX51" s="599"/>
      <c r="UY51" s="599"/>
      <c r="UZ51" s="599"/>
      <c r="VA51" s="599"/>
      <c r="VB51" s="599"/>
      <c r="VC51" s="599"/>
      <c r="VD51" s="599"/>
      <c r="VE51" s="599"/>
      <c r="VF51" s="599"/>
      <c r="VG51" s="599"/>
      <c r="VH51" s="599"/>
      <c r="VI51" s="599"/>
      <c r="VJ51" s="599"/>
      <c r="VK51" s="599"/>
      <c r="VL51" s="599"/>
      <c r="VM51" s="599"/>
      <c r="VN51" s="599"/>
      <c r="VO51" s="599"/>
      <c r="VP51" s="599"/>
      <c r="VQ51" s="599"/>
      <c r="VR51" s="599"/>
      <c r="VS51" s="599"/>
      <c r="VT51" s="599"/>
      <c r="VU51" s="599"/>
      <c r="VV51" s="599"/>
      <c r="VW51" s="599"/>
      <c r="VX51" s="599"/>
      <c r="VY51" s="599"/>
      <c r="VZ51" s="599"/>
      <c r="WA51" s="599"/>
      <c r="WB51" s="599"/>
      <c r="WC51" s="599"/>
      <c r="WD51" s="599"/>
      <c r="WE51" s="599"/>
      <c r="WF51" s="599"/>
      <c r="WG51" s="599"/>
      <c r="WH51" s="599"/>
      <c r="WI51" s="599"/>
      <c r="WJ51" s="599"/>
      <c r="WK51" s="599"/>
      <c r="WL51" s="599"/>
      <c r="WM51" s="599"/>
      <c r="WN51" s="599"/>
      <c r="WO51" s="599"/>
      <c r="WP51" s="599"/>
      <c r="WQ51" s="599"/>
      <c r="WR51" s="599"/>
      <c r="WS51" s="599"/>
      <c r="WT51" s="599"/>
      <c r="WU51" s="599"/>
      <c r="WV51" s="599"/>
      <c r="WW51" s="599"/>
      <c r="WX51" s="599"/>
      <c r="WY51" s="599"/>
      <c r="WZ51" s="599"/>
      <c r="XA51" s="599"/>
      <c r="XB51" s="599"/>
      <c r="XC51" s="599"/>
      <c r="XD51" s="599"/>
      <c r="XE51" s="599"/>
      <c r="XF51" s="599"/>
      <c r="XG51" s="599"/>
      <c r="XH51" s="599"/>
      <c r="XI51" s="599"/>
      <c r="XJ51" s="599"/>
      <c r="XK51" s="599"/>
      <c r="XL51" s="599"/>
      <c r="XM51" s="599"/>
      <c r="XN51" s="599"/>
      <c r="XO51" s="599"/>
      <c r="XP51" s="599"/>
      <c r="XQ51" s="599"/>
      <c r="XR51" s="599"/>
      <c r="XS51" s="599"/>
      <c r="XT51" s="599"/>
      <c r="XU51" s="599"/>
      <c r="XV51" s="599"/>
      <c r="XW51" s="599"/>
      <c r="XX51" s="599"/>
      <c r="XY51" s="599"/>
      <c r="XZ51" s="599"/>
      <c r="YA51" s="599"/>
      <c r="YB51" s="599"/>
      <c r="YC51" s="599"/>
      <c r="YD51" s="599"/>
      <c r="YE51" s="599"/>
      <c r="YF51" s="599"/>
      <c r="YG51" s="599"/>
      <c r="YH51" s="599"/>
      <c r="YI51" s="599"/>
      <c r="YJ51" s="599"/>
      <c r="YK51" s="599"/>
      <c r="YL51" s="599"/>
      <c r="YM51" s="599"/>
      <c r="YN51" s="599"/>
      <c r="YO51" s="599"/>
      <c r="YP51" s="599"/>
      <c r="YQ51" s="599"/>
      <c r="YR51" s="599"/>
      <c r="YS51" s="599"/>
      <c r="YT51" s="599"/>
      <c r="YU51" s="599"/>
      <c r="YV51" s="599"/>
      <c r="YW51" s="599"/>
      <c r="YX51" s="599"/>
      <c r="YY51" s="599"/>
      <c r="YZ51" s="599"/>
      <c r="ZA51" s="599"/>
      <c r="ZB51" s="599"/>
      <c r="ZC51" s="599"/>
      <c r="ZD51" s="599"/>
      <c r="ZE51" s="599"/>
      <c r="ZF51" s="599"/>
      <c r="ZG51" s="599"/>
      <c r="ZH51" s="599"/>
      <c r="ZI51" s="599"/>
      <c r="ZJ51" s="599"/>
      <c r="ZK51" s="599"/>
      <c r="ZL51" s="599"/>
      <c r="ZM51" s="599"/>
      <c r="ZN51" s="599"/>
      <c r="ZO51" s="599"/>
      <c r="ZP51" s="599"/>
      <c r="ZQ51" s="599"/>
      <c r="ZR51" s="599"/>
      <c r="ZS51" s="599"/>
      <c r="ZT51" s="599"/>
      <c r="ZU51" s="599"/>
      <c r="ZV51" s="599"/>
      <c r="ZW51" s="599"/>
      <c r="ZX51" s="599"/>
      <c r="ZY51" s="599"/>
      <c r="ZZ51" s="599"/>
    </row>
    <row r="52" spans="1:702" s="668" customFormat="1">
      <c r="A52" s="599"/>
      <c r="B52" s="599"/>
      <c r="C52" s="599"/>
      <c r="D52" s="667"/>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c r="DO52" s="599"/>
      <c r="DP52" s="599"/>
      <c r="DQ52" s="599"/>
      <c r="DR52" s="599"/>
      <c r="DS52" s="599"/>
      <c r="DT52" s="599"/>
      <c r="DU52" s="599"/>
      <c r="DV52" s="599"/>
      <c r="DW52" s="599"/>
      <c r="DX52" s="599"/>
      <c r="DY52" s="599"/>
      <c r="DZ52" s="599"/>
      <c r="EA52" s="599"/>
      <c r="EB52" s="599"/>
      <c r="EC52" s="599"/>
      <c r="ED52" s="599"/>
      <c r="EE52" s="599"/>
      <c r="EF52" s="599"/>
      <c r="EG52" s="599"/>
      <c r="EH52" s="599"/>
      <c r="EI52" s="599"/>
      <c r="EJ52" s="599"/>
      <c r="EK52" s="599"/>
      <c r="EL52" s="599"/>
      <c r="EM52" s="599"/>
      <c r="EN52" s="599"/>
      <c r="EO52" s="599"/>
      <c r="EP52" s="599"/>
      <c r="EQ52" s="599"/>
      <c r="ER52" s="599"/>
      <c r="ES52" s="599"/>
      <c r="ET52" s="599"/>
      <c r="EU52" s="599"/>
      <c r="EV52" s="599"/>
      <c r="EW52" s="599"/>
      <c r="EX52" s="599"/>
      <c r="EY52" s="599"/>
      <c r="EZ52" s="599"/>
      <c r="FA52" s="599"/>
      <c r="FB52" s="599"/>
      <c r="FC52" s="599"/>
      <c r="FD52" s="599"/>
      <c r="FE52" s="599"/>
      <c r="FF52" s="599"/>
      <c r="FG52" s="599"/>
      <c r="FH52" s="599"/>
      <c r="FI52" s="599"/>
      <c r="FJ52" s="599"/>
      <c r="FK52" s="599"/>
      <c r="FL52" s="599"/>
      <c r="FM52" s="599"/>
      <c r="FN52" s="599"/>
      <c r="FO52" s="599"/>
      <c r="FP52" s="599"/>
      <c r="FQ52" s="599"/>
      <c r="FR52" s="599"/>
      <c r="FS52" s="599"/>
      <c r="FT52" s="599"/>
      <c r="FU52" s="599"/>
      <c r="FV52" s="599"/>
      <c r="FW52" s="599"/>
      <c r="FX52" s="599"/>
      <c r="FY52" s="599"/>
      <c r="FZ52" s="599"/>
      <c r="GA52" s="599"/>
      <c r="GB52" s="599"/>
      <c r="GC52" s="599"/>
      <c r="GD52" s="599"/>
      <c r="GE52" s="599"/>
      <c r="GF52" s="599"/>
      <c r="GG52" s="599"/>
      <c r="GH52" s="599"/>
      <c r="GI52" s="599"/>
      <c r="GJ52" s="599"/>
      <c r="GK52" s="599"/>
      <c r="GL52" s="599"/>
      <c r="GM52" s="599"/>
      <c r="GN52" s="599"/>
      <c r="GO52" s="599"/>
      <c r="GP52" s="599"/>
      <c r="GQ52" s="599"/>
      <c r="GR52" s="599"/>
      <c r="GS52" s="599"/>
      <c r="GT52" s="599"/>
      <c r="GU52" s="599"/>
      <c r="GV52" s="599"/>
      <c r="GW52" s="599"/>
      <c r="GX52" s="599"/>
      <c r="GY52" s="599"/>
      <c r="GZ52" s="599"/>
      <c r="HA52" s="599"/>
      <c r="HB52" s="599"/>
      <c r="HC52" s="599"/>
      <c r="HD52" s="599"/>
      <c r="HE52" s="599"/>
      <c r="HF52" s="599"/>
      <c r="HG52" s="599"/>
      <c r="HH52" s="599"/>
      <c r="HI52" s="599"/>
      <c r="HJ52" s="599"/>
      <c r="HK52" s="599"/>
      <c r="HL52" s="599"/>
      <c r="HM52" s="599"/>
      <c r="HN52" s="599"/>
      <c r="HO52" s="599"/>
      <c r="HP52" s="599"/>
      <c r="HQ52" s="599"/>
      <c r="HR52" s="599"/>
      <c r="HS52" s="599"/>
      <c r="HT52" s="599"/>
      <c r="HU52" s="599"/>
      <c r="HV52" s="599"/>
      <c r="HW52" s="599"/>
      <c r="HX52" s="599"/>
      <c r="HY52" s="599"/>
      <c r="HZ52" s="599"/>
      <c r="IA52" s="599"/>
      <c r="IB52" s="599"/>
      <c r="IC52" s="599"/>
      <c r="ID52" s="599"/>
      <c r="IE52" s="599"/>
      <c r="IF52" s="599"/>
      <c r="IG52" s="599"/>
      <c r="IH52" s="599"/>
      <c r="II52" s="599"/>
      <c r="IJ52" s="599"/>
      <c r="IK52" s="599"/>
      <c r="IL52" s="599"/>
      <c r="IM52" s="599"/>
      <c r="IN52" s="599"/>
      <c r="IO52" s="599"/>
      <c r="IP52" s="599"/>
      <c r="IQ52" s="599"/>
      <c r="IR52" s="599"/>
      <c r="IS52" s="599"/>
      <c r="IT52" s="599"/>
      <c r="IU52" s="599"/>
      <c r="IV52" s="599"/>
      <c r="IW52" s="599"/>
      <c r="IX52" s="599"/>
      <c r="IY52" s="599"/>
      <c r="IZ52" s="599"/>
      <c r="JA52" s="599"/>
      <c r="JB52" s="599"/>
      <c r="JC52" s="599"/>
      <c r="JD52" s="599"/>
      <c r="JE52" s="599"/>
      <c r="JF52" s="599"/>
      <c r="JG52" s="599"/>
      <c r="JH52" s="599"/>
      <c r="JI52" s="599"/>
      <c r="JJ52" s="599"/>
      <c r="JK52" s="599"/>
      <c r="JL52" s="599"/>
      <c r="JM52" s="599"/>
      <c r="JN52" s="599"/>
      <c r="JO52" s="599"/>
      <c r="JP52" s="599"/>
      <c r="JQ52" s="599"/>
      <c r="JR52" s="599"/>
      <c r="JS52" s="599"/>
      <c r="JT52" s="599"/>
      <c r="JU52" s="599"/>
      <c r="JV52" s="599"/>
      <c r="JW52" s="599"/>
      <c r="JX52" s="599"/>
      <c r="JY52" s="599"/>
      <c r="JZ52" s="599"/>
      <c r="KA52" s="599"/>
      <c r="KB52" s="599"/>
      <c r="KC52" s="599"/>
      <c r="KD52" s="599"/>
      <c r="KE52" s="599"/>
      <c r="KF52" s="599"/>
      <c r="KG52" s="599"/>
      <c r="KH52" s="599"/>
      <c r="KI52" s="599"/>
      <c r="KJ52" s="599"/>
      <c r="KK52" s="599"/>
      <c r="KL52" s="599"/>
      <c r="KM52" s="599"/>
      <c r="KN52" s="599"/>
      <c r="KO52" s="599"/>
      <c r="KP52" s="599"/>
      <c r="KQ52" s="599"/>
      <c r="KR52" s="599"/>
      <c r="KS52" s="599"/>
      <c r="KT52" s="599"/>
      <c r="KU52" s="599"/>
      <c r="KV52" s="599"/>
      <c r="KW52" s="599"/>
      <c r="KX52" s="599"/>
      <c r="KY52" s="599"/>
      <c r="KZ52" s="599"/>
      <c r="LA52" s="599"/>
      <c r="LB52" s="599"/>
      <c r="LC52" s="599"/>
      <c r="LD52" s="599"/>
      <c r="LE52" s="599"/>
      <c r="LF52" s="599"/>
      <c r="LG52" s="599"/>
      <c r="LH52" s="599"/>
      <c r="LI52" s="599"/>
      <c r="LJ52" s="599"/>
      <c r="LK52" s="599"/>
      <c r="LL52" s="599"/>
      <c r="LM52" s="599"/>
      <c r="LN52" s="599"/>
      <c r="LO52" s="599"/>
      <c r="LP52" s="599"/>
      <c r="LQ52" s="599"/>
      <c r="LR52" s="599"/>
      <c r="LS52" s="599"/>
      <c r="LT52" s="599"/>
      <c r="LU52" s="599"/>
      <c r="LV52" s="599"/>
      <c r="LW52" s="599"/>
      <c r="LX52" s="599"/>
      <c r="LY52" s="599"/>
      <c r="LZ52" s="599"/>
      <c r="MA52" s="599"/>
      <c r="MB52" s="599"/>
      <c r="MC52" s="599"/>
      <c r="MD52" s="599"/>
      <c r="ME52" s="599"/>
      <c r="MF52" s="599"/>
      <c r="MG52" s="599"/>
      <c r="MH52" s="599"/>
      <c r="MI52" s="599"/>
      <c r="MJ52" s="599"/>
      <c r="MK52" s="599"/>
      <c r="ML52" s="599"/>
      <c r="MM52" s="599"/>
      <c r="MN52" s="599"/>
      <c r="MO52" s="599"/>
      <c r="MP52" s="599"/>
      <c r="MQ52" s="599"/>
      <c r="MR52" s="599"/>
      <c r="MS52" s="599"/>
      <c r="MT52" s="599"/>
      <c r="MU52" s="599"/>
      <c r="MV52" s="599"/>
      <c r="MW52" s="599"/>
      <c r="MX52" s="599"/>
      <c r="MY52" s="599"/>
      <c r="MZ52" s="599"/>
      <c r="NA52" s="599"/>
      <c r="NB52" s="599"/>
      <c r="NC52" s="599"/>
      <c r="ND52" s="599"/>
      <c r="NE52" s="599"/>
      <c r="NF52" s="599"/>
      <c r="NG52" s="599"/>
      <c r="NH52" s="599"/>
      <c r="NI52" s="599"/>
      <c r="NJ52" s="599"/>
      <c r="NK52" s="599"/>
      <c r="NL52" s="599"/>
      <c r="NM52" s="599"/>
      <c r="NN52" s="599"/>
      <c r="NO52" s="599"/>
      <c r="NP52" s="599"/>
      <c r="NQ52" s="599"/>
      <c r="NR52" s="599"/>
      <c r="NS52" s="599"/>
      <c r="NT52" s="599"/>
      <c r="NU52" s="599"/>
      <c r="NV52" s="599"/>
      <c r="NW52" s="599"/>
      <c r="NX52" s="599"/>
      <c r="NY52" s="599"/>
      <c r="NZ52" s="599"/>
      <c r="OA52" s="599"/>
      <c r="OB52" s="599"/>
      <c r="OC52" s="599"/>
      <c r="OD52" s="599"/>
      <c r="OE52" s="599"/>
      <c r="OF52" s="599"/>
      <c r="OG52" s="599"/>
      <c r="OH52" s="599"/>
      <c r="OI52" s="599"/>
      <c r="OJ52" s="599"/>
      <c r="OK52" s="599"/>
      <c r="OL52" s="599"/>
      <c r="OM52" s="599"/>
      <c r="ON52" s="599"/>
      <c r="OO52" s="599"/>
      <c r="OP52" s="599"/>
      <c r="OQ52" s="599"/>
      <c r="OR52" s="599"/>
      <c r="OS52" s="599"/>
      <c r="OT52" s="599"/>
      <c r="OU52" s="599"/>
      <c r="OV52" s="599"/>
      <c r="OW52" s="599"/>
      <c r="OX52" s="599"/>
      <c r="OY52" s="599"/>
      <c r="OZ52" s="599"/>
      <c r="PA52" s="599"/>
      <c r="PB52" s="599"/>
      <c r="PC52" s="599"/>
      <c r="PD52" s="599"/>
      <c r="PE52" s="599"/>
      <c r="PF52" s="599"/>
      <c r="PG52" s="599"/>
      <c r="PH52" s="599"/>
      <c r="PI52" s="599"/>
      <c r="PJ52" s="599"/>
      <c r="PK52" s="599"/>
      <c r="PL52" s="599"/>
      <c r="PM52" s="599"/>
      <c r="PN52" s="599"/>
      <c r="PO52" s="599"/>
      <c r="PP52" s="599"/>
      <c r="PQ52" s="599"/>
      <c r="PR52" s="599"/>
      <c r="PS52" s="599"/>
      <c r="PT52" s="599"/>
      <c r="PU52" s="599"/>
      <c r="PV52" s="599"/>
      <c r="PW52" s="599"/>
      <c r="PX52" s="599"/>
      <c r="PY52" s="599"/>
      <c r="PZ52" s="599"/>
      <c r="QA52" s="599"/>
      <c r="QB52" s="599"/>
      <c r="QC52" s="599"/>
      <c r="QD52" s="599"/>
      <c r="QE52" s="599"/>
      <c r="QF52" s="599"/>
      <c r="QG52" s="599"/>
      <c r="QH52" s="599"/>
      <c r="QI52" s="599"/>
      <c r="QJ52" s="599"/>
      <c r="QK52" s="599"/>
      <c r="QL52" s="599"/>
      <c r="QM52" s="599"/>
      <c r="QN52" s="599"/>
      <c r="QO52" s="599"/>
      <c r="QP52" s="599"/>
      <c r="QQ52" s="599"/>
      <c r="QR52" s="599"/>
      <c r="QS52" s="599"/>
      <c r="QT52" s="599"/>
      <c r="QU52" s="599"/>
      <c r="QV52" s="599"/>
      <c r="QW52" s="599"/>
      <c r="QX52" s="599"/>
      <c r="QY52" s="599"/>
      <c r="QZ52" s="599"/>
      <c r="RA52" s="599"/>
      <c r="RB52" s="599"/>
      <c r="RC52" s="599"/>
      <c r="RD52" s="599"/>
      <c r="RE52" s="599"/>
      <c r="RF52" s="599"/>
      <c r="RG52" s="599"/>
      <c r="RH52" s="599"/>
      <c r="RI52" s="599"/>
      <c r="RJ52" s="599"/>
      <c r="RK52" s="599"/>
      <c r="RL52" s="599"/>
      <c r="RM52" s="599"/>
      <c r="RN52" s="599"/>
      <c r="RO52" s="599"/>
      <c r="RP52" s="599"/>
      <c r="RQ52" s="599"/>
      <c r="RR52" s="599"/>
      <c r="RS52" s="599"/>
      <c r="RT52" s="599"/>
      <c r="RU52" s="599"/>
      <c r="RV52" s="599"/>
      <c r="RW52" s="599"/>
      <c r="RX52" s="599"/>
      <c r="RY52" s="599"/>
      <c r="RZ52" s="599"/>
      <c r="SA52" s="599"/>
      <c r="SB52" s="599"/>
      <c r="SC52" s="599"/>
      <c r="SD52" s="599"/>
      <c r="SE52" s="599"/>
      <c r="SF52" s="599"/>
      <c r="SG52" s="599"/>
      <c r="SH52" s="599"/>
      <c r="SI52" s="599"/>
      <c r="SJ52" s="599"/>
      <c r="SK52" s="599"/>
      <c r="SL52" s="599"/>
      <c r="SM52" s="599"/>
      <c r="SN52" s="599"/>
      <c r="SO52" s="599"/>
      <c r="SP52" s="599"/>
      <c r="SQ52" s="599"/>
      <c r="SR52" s="599"/>
      <c r="SS52" s="599"/>
      <c r="ST52" s="599"/>
      <c r="SU52" s="599"/>
      <c r="SV52" s="599"/>
      <c r="SW52" s="599"/>
      <c r="SX52" s="599"/>
      <c r="SY52" s="599"/>
      <c r="SZ52" s="599"/>
      <c r="TA52" s="599"/>
      <c r="TB52" s="599"/>
      <c r="TC52" s="599"/>
      <c r="TD52" s="599"/>
      <c r="TE52" s="599"/>
      <c r="TF52" s="599"/>
      <c r="TG52" s="599"/>
      <c r="TH52" s="599"/>
      <c r="TI52" s="599"/>
      <c r="TJ52" s="599"/>
      <c r="TK52" s="599"/>
      <c r="TL52" s="599"/>
      <c r="TM52" s="599"/>
      <c r="TN52" s="599"/>
      <c r="TO52" s="599"/>
      <c r="TP52" s="599"/>
      <c r="TQ52" s="599"/>
      <c r="TR52" s="599"/>
      <c r="TS52" s="599"/>
      <c r="TT52" s="599"/>
      <c r="TU52" s="599"/>
      <c r="TV52" s="599"/>
      <c r="TW52" s="599"/>
      <c r="TX52" s="599"/>
      <c r="TY52" s="599"/>
      <c r="TZ52" s="599"/>
      <c r="UA52" s="599"/>
      <c r="UB52" s="599"/>
      <c r="UC52" s="599"/>
      <c r="UD52" s="599"/>
      <c r="UE52" s="599"/>
      <c r="UF52" s="599"/>
      <c r="UG52" s="599"/>
      <c r="UH52" s="599"/>
      <c r="UI52" s="599"/>
      <c r="UJ52" s="599"/>
      <c r="UK52" s="599"/>
      <c r="UL52" s="599"/>
      <c r="UM52" s="599"/>
      <c r="UN52" s="599"/>
      <c r="UO52" s="599"/>
      <c r="UP52" s="599"/>
      <c r="UQ52" s="599"/>
      <c r="UR52" s="599"/>
      <c r="US52" s="599"/>
      <c r="UT52" s="599"/>
      <c r="UU52" s="599"/>
      <c r="UV52" s="599"/>
      <c r="UW52" s="599"/>
      <c r="UX52" s="599"/>
      <c r="UY52" s="599"/>
      <c r="UZ52" s="599"/>
      <c r="VA52" s="599"/>
      <c r="VB52" s="599"/>
      <c r="VC52" s="599"/>
      <c r="VD52" s="599"/>
      <c r="VE52" s="599"/>
      <c r="VF52" s="599"/>
      <c r="VG52" s="599"/>
      <c r="VH52" s="599"/>
      <c r="VI52" s="599"/>
      <c r="VJ52" s="599"/>
      <c r="VK52" s="599"/>
      <c r="VL52" s="599"/>
      <c r="VM52" s="599"/>
      <c r="VN52" s="599"/>
      <c r="VO52" s="599"/>
      <c r="VP52" s="599"/>
      <c r="VQ52" s="599"/>
      <c r="VR52" s="599"/>
      <c r="VS52" s="599"/>
      <c r="VT52" s="599"/>
      <c r="VU52" s="599"/>
      <c r="VV52" s="599"/>
      <c r="VW52" s="599"/>
      <c r="VX52" s="599"/>
      <c r="VY52" s="599"/>
      <c r="VZ52" s="599"/>
      <c r="WA52" s="599"/>
      <c r="WB52" s="599"/>
      <c r="WC52" s="599"/>
      <c r="WD52" s="599"/>
      <c r="WE52" s="599"/>
      <c r="WF52" s="599"/>
      <c r="WG52" s="599"/>
      <c r="WH52" s="599"/>
      <c r="WI52" s="599"/>
      <c r="WJ52" s="599"/>
      <c r="WK52" s="599"/>
      <c r="WL52" s="599"/>
      <c r="WM52" s="599"/>
      <c r="WN52" s="599"/>
      <c r="WO52" s="599"/>
      <c r="WP52" s="599"/>
      <c r="WQ52" s="599"/>
      <c r="WR52" s="599"/>
      <c r="WS52" s="599"/>
      <c r="WT52" s="599"/>
      <c r="WU52" s="599"/>
      <c r="WV52" s="599"/>
      <c r="WW52" s="599"/>
      <c r="WX52" s="599"/>
      <c r="WY52" s="599"/>
      <c r="WZ52" s="599"/>
      <c r="XA52" s="599"/>
      <c r="XB52" s="599"/>
      <c r="XC52" s="599"/>
      <c r="XD52" s="599"/>
      <c r="XE52" s="599"/>
      <c r="XF52" s="599"/>
      <c r="XG52" s="599"/>
      <c r="XH52" s="599"/>
      <c r="XI52" s="599"/>
      <c r="XJ52" s="599"/>
      <c r="XK52" s="599"/>
      <c r="XL52" s="599"/>
      <c r="XM52" s="599"/>
      <c r="XN52" s="599"/>
      <c r="XO52" s="599"/>
      <c r="XP52" s="599"/>
      <c r="XQ52" s="599"/>
      <c r="XR52" s="599"/>
      <c r="XS52" s="599"/>
      <c r="XT52" s="599"/>
      <c r="XU52" s="599"/>
      <c r="XV52" s="599"/>
      <c r="XW52" s="599"/>
      <c r="XX52" s="599"/>
      <c r="XY52" s="599"/>
      <c r="XZ52" s="599"/>
      <c r="YA52" s="599"/>
      <c r="YB52" s="599"/>
      <c r="YC52" s="599"/>
      <c r="YD52" s="599"/>
      <c r="YE52" s="599"/>
      <c r="YF52" s="599"/>
      <c r="YG52" s="599"/>
      <c r="YH52" s="599"/>
      <c r="YI52" s="599"/>
      <c r="YJ52" s="599"/>
      <c r="YK52" s="599"/>
      <c r="YL52" s="599"/>
      <c r="YM52" s="599"/>
      <c r="YN52" s="599"/>
      <c r="YO52" s="599"/>
      <c r="YP52" s="599"/>
      <c r="YQ52" s="599"/>
      <c r="YR52" s="599"/>
      <c r="YS52" s="599"/>
      <c r="YT52" s="599"/>
      <c r="YU52" s="599"/>
      <c r="YV52" s="599"/>
      <c r="YW52" s="599"/>
      <c r="YX52" s="599"/>
      <c r="YY52" s="599"/>
      <c r="YZ52" s="599"/>
      <c r="ZA52" s="599"/>
      <c r="ZB52" s="599"/>
      <c r="ZC52" s="599"/>
      <c r="ZD52" s="599"/>
      <c r="ZE52" s="599"/>
      <c r="ZF52" s="599"/>
      <c r="ZG52" s="599"/>
      <c r="ZH52" s="599"/>
      <c r="ZI52" s="599"/>
      <c r="ZJ52" s="599"/>
      <c r="ZK52" s="599"/>
      <c r="ZL52" s="599"/>
      <c r="ZM52" s="599"/>
      <c r="ZN52" s="599"/>
      <c r="ZO52" s="599"/>
      <c r="ZP52" s="599"/>
      <c r="ZQ52" s="599"/>
      <c r="ZR52" s="599"/>
      <c r="ZS52" s="599"/>
      <c r="ZT52" s="599"/>
      <c r="ZU52" s="599"/>
      <c r="ZV52" s="599"/>
      <c r="ZW52" s="599"/>
      <c r="ZX52" s="599"/>
      <c r="ZY52" s="599"/>
      <c r="ZZ52" s="599"/>
    </row>
    <row r="53" spans="1:702" s="668" customFormat="1">
      <c r="A53" s="599"/>
      <c r="B53" s="599"/>
      <c r="C53" s="599"/>
      <c r="D53" s="667"/>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c r="DJ53" s="599"/>
      <c r="DK53" s="599"/>
      <c r="DL53" s="599"/>
      <c r="DM53" s="599"/>
      <c r="DN53" s="599"/>
      <c r="DO53" s="599"/>
      <c r="DP53" s="599"/>
      <c r="DQ53" s="599"/>
      <c r="DR53" s="599"/>
      <c r="DS53" s="599"/>
      <c r="DT53" s="599"/>
      <c r="DU53" s="599"/>
      <c r="DV53" s="599"/>
      <c r="DW53" s="599"/>
      <c r="DX53" s="599"/>
      <c r="DY53" s="599"/>
      <c r="DZ53" s="599"/>
      <c r="EA53" s="599"/>
      <c r="EB53" s="599"/>
      <c r="EC53" s="599"/>
      <c r="ED53" s="599"/>
      <c r="EE53" s="599"/>
      <c r="EF53" s="599"/>
      <c r="EG53" s="599"/>
      <c r="EH53" s="599"/>
      <c r="EI53" s="599"/>
      <c r="EJ53" s="599"/>
      <c r="EK53" s="599"/>
      <c r="EL53" s="599"/>
      <c r="EM53" s="599"/>
      <c r="EN53" s="599"/>
      <c r="EO53" s="599"/>
      <c r="EP53" s="599"/>
      <c r="EQ53" s="599"/>
      <c r="ER53" s="599"/>
      <c r="ES53" s="599"/>
      <c r="ET53" s="599"/>
      <c r="EU53" s="599"/>
      <c r="EV53" s="599"/>
      <c r="EW53" s="599"/>
      <c r="EX53" s="599"/>
      <c r="EY53" s="599"/>
      <c r="EZ53" s="599"/>
      <c r="FA53" s="599"/>
      <c r="FB53" s="599"/>
      <c r="FC53" s="599"/>
      <c r="FD53" s="599"/>
      <c r="FE53" s="599"/>
      <c r="FF53" s="599"/>
      <c r="FG53" s="599"/>
      <c r="FH53" s="599"/>
      <c r="FI53" s="599"/>
      <c r="FJ53" s="599"/>
      <c r="FK53" s="599"/>
      <c r="FL53" s="599"/>
      <c r="FM53" s="599"/>
      <c r="FN53" s="599"/>
      <c r="FO53" s="599"/>
      <c r="FP53" s="599"/>
      <c r="FQ53" s="599"/>
      <c r="FR53" s="599"/>
      <c r="FS53" s="599"/>
      <c r="FT53" s="599"/>
      <c r="FU53" s="599"/>
      <c r="FV53" s="599"/>
      <c r="FW53" s="599"/>
      <c r="FX53" s="599"/>
      <c r="FY53" s="599"/>
      <c r="FZ53" s="599"/>
      <c r="GA53" s="599"/>
      <c r="GB53" s="599"/>
      <c r="GC53" s="599"/>
      <c r="GD53" s="599"/>
      <c r="GE53" s="599"/>
      <c r="GF53" s="599"/>
      <c r="GG53" s="599"/>
      <c r="GH53" s="599"/>
      <c r="GI53" s="599"/>
      <c r="GJ53" s="599"/>
      <c r="GK53" s="599"/>
      <c r="GL53" s="599"/>
      <c r="GM53" s="599"/>
      <c r="GN53" s="599"/>
      <c r="GO53" s="599"/>
      <c r="GP53" s="599"/>
      <c r="GQ53" s="599"/>
      <c r="GR53" s="599"/>
      <c r="GS53" s="599"/>
      <c r="GT53" s="599"/>
      <c r="GU53" s="599"/>
      <c r="GV53" s="599"/>
      <c r="GW53" s="599"/>
      <c r="GX53" s="599"/>
      <c r="GY53" s="599"/>
      <c r="GZ53" s="599"/>
      <c r="HA53" s="599"/>
      <c r="HB53" s="599"/>
      <c r="HC53" s="599"/>
      <c r="HD53" s="599"/>
      <c r="HE53" s="599"/>
      <c r="HF53" s="599"/>
      <c r="HG53" s="599"/>
      <c r="HH53" s="599"/>
      <c r="HI53" s="599"/>
      <c r="HJ53" s="599"/>
      <c r="HK53" s="599"/>
      <c r="HL53" s="599"/>
      <c r="HM53" s="599"/>
      <c r="HN53" s="599"/>
      <c r="HO53" s="599"/>
      <c r="HP53" s="599"/>
      <c r="HQ53" s="599"/>
      <c r="HR53" s="599"/>
      <c r="HS53" s="599"/>
      <c r="HT53" s="599"/>
      <c r="HU53" s="599"/>
      <c r="HV53" s="599"/>
      <c r="HW53" s="599"/>
      <c r="HX53" s="599"/>
      <c r="HY53" s="599"/>
      <c r="HZ53" s="599"/>
      <c r="IA53" s="599"/>
      <c r="IB53" s="599"/>
      <c r="IC53" s="599"/>
      <c r="ID53" s="599"/>
      <c r="IE53" s="599"/>
      <c r="IF53" s="599"/>
      <c r="IG53" s="599"/>
      <c r="IH53" s="599"/>
      <c r="II53" s="599"/>
      <c r="IJ53" s="599"/>
      <c r="IK53" s="599"/>
      <c r="IL53" s="599"/>
      <c r="IM53" s="599"/>
      <c r="IN53" s="599"/>
      <c r="IO53" s="599"/>
      <c r="IP53" s="599"/>
      <c r="IQ53" s="599"/>
      <c r="IR53" s="599"/>
      <c r="IS53" s="599"/>
      <c r="IT53" s="599"/>
      <c r="IU53" s="599"/>
      <c r="IV53" s="599"/>
      <c r="IW53" s="599"/>
      <c r="IX53" s="599"/>
      <c r="IY53" s="599"/>
      <c r="IZ53" s="599"/>
      <c r="JA53" s="599"/>
      <c r="JB53" s="599"/>
      <c r="JC53" s="599"/>
      <c r="JD53" s="599"/>
      <c r="JE53" s="599"/>
      <c r="JF53" s="599"/>
      <c r="JG53" s="599"/>
      <c r="JH53" s="599"/>
      <c r="JI53" s="599"/>
      <c r="JJ53" s="599"/>
      <c r="JK53" s="599"/>
      <c r="JL53" s="599"/>
      <c r="JM53" s="599"/>
      <c r="JN53" s="599"/>
      <c r="JO53" s="599"/>
      <c r="JP53" s="599"/>
      <c r="JQ53" s="599"/>
      <c r="JR53" s="599"/>
      <c r="JS53" s="599"/>
      <c r="JT53" s="599"/>
      <c r="JU53" s="599"/>
      <c r="JV53" s="599"/>
      <c r="JW53" s="599"/>
      <c r="JX53" s="599"/>
      <c r="JY53" s="599"/>
      <c r="JZ53" s="599"/>
      <c r="KA53" s="599"/>
      <c r="KB53" s="599"/>
      <c r="KC53" s="599"/>
      <c r="KD53" s="599"/>
      <c r="KE53" s="599"/>
      <c r="KF53" s="599"/>
      <c r="KG53" s="599"/>
      <c r="KH53" s="599"/>
      <c r="KI53" s="599"/>
      <c r="KJ53" s="599"/>
      <c r="KK53" s="599"/>
      <c r="KL53" s="599"/>
      <c r="KM53" s="599"/>
      <c r="KN53" s="599"/>
      <c r="KO53" s="599"/>
      <c r="KP53" s="599"/>
      <c r="KQ53" s="599"/>
      <c r="KR53" s="599"/>
      <c r="KS53" s="599"/>
      <c r="KT53" s="599"/>
      <c r="KU53" s="599"/>
      <c r="KV53" s="599"/>
      <c r="KW53" s="599"/>
      <c r="KX53" s="599"/>
      <c r="KY53" s="599"/>
      <c r="KZ53" s="599"/>
      <c r="LA53" s="599"/>
      <c r="LB53" s="599"/>
      <c r="LC53" s="599"/>
      <c r="LD53" s="599"/>
      <c r="LE53" s="599"/>
      <c r="LF53" s="599"/>
      <c r="LG53" s="599"/>
      <c r="LH53" s="599"/>
      <c r="LI53" s="599"/>
      <c r="LJ53" s="599"/>
      <c r="LK53" s="599"/>
      <c r="LL53" s="599"/>
      <c r="LM53" s="599"/>
      <c r="LN53" s="599"/>
      <c r="LO53" s="599"/>
      <c r="LP53" s="599"/>
      <c r="LQ53" s="599"/>
      <c r="LR53" s="599"/>
      <c r="LS53" s="599"/>
      <c r="LT53" s="599"/>
      <c r="LU53" s="599"/>
      <c r="LV53" s="599"/>
      <c r="LW53" s="599"/>
      <c r="LX53" s="599"/>
      <c r="LY53" s="599"/>
      <c r="LZ53" s="599"/>
      <c r="MA53" s="599"/>
      <c r="MB53" s="599"/>
      <c r="MC53" s="599"/>
      <c r="MD53" s="599"/>
      <c r="ME53" s="599"/>
      <c r="MF53" s="599"/>
      <c r="MG53" s="599"/>
      <c r="MH53" s="599"/>
      <c r="MI53" s="599"/>
      <c r="MJ53" s="599"/>
      <c r="MK53" s="599"/>
      <c r="ML53" s="599"/>
      <c r="MM53" s="599"/>
      <c r="MN53" s="599"/>
      <c r="MO53" s="599"/>
      <c r="MP53" s="599"/>
      <c r="MQ53" s="599"/>
      <c r="MR53" s="599"/>
      <c r="MS53" s="599"/>
      <c r="MT53" s="599"/>
      <c r="MU53" s="599"/>
      <c r="MV53" s="599"/>
      <c r="MW53" s="599"/>
      <c r="MX53" s="599"/>
      <c r="MY53" s="599"/>
      <c r="MZ53" s="599"/>
      <c r="NA53" s="599"/>
      <c r="NB53" s="599"/>
      <c r="NC53" s="599"/>
      <c r="ND53" s="599"/>
      <c r="NE53" s="599"/>
      <c r="NF53" s="599"/>
      <c r="NG53" s="599"/>
      <c r="NH53" s="599"/>
      <c r="NI53" s="599"/>
      <c r="NJ53" s="599"/>
      <c r="NK53" s="599"/>
      <c r="NL53" s="599"/>
      <c r="NM53" s="599"/>
      <c r="NN53" s="599"/>
      <c r="NO53" s="599"/>
      <c r="NP53" s="599"/>
      <c r="NQ53" s="599"/>
      <c r="NR53" s="599"/>
      <c r="NS53" s="599"/>
      <c r="NT53" s="599"/>
      <c r="NU53" s="599"/>
      <c r="NV53" s="599"/>
      <c r="NW53" s="599"/>
      <c r="NX53" s="599"/>
      <c r="NY53" s="599"/>
      <c r="NZ53" s="599"/>
      <c r="OA53" s="599"/>
      <c r="OB53" s="599"/>
      <c r="OC53" s="599"/>
      <c r="OD53" s="599"/>
      <c r="OE53" s="599"/>
      <c r="OF53" s="599"/>
      <c r="OG53" s="599"/>
      <c r="OH53" s="599"/>
      <c r="OI53" s="599"/>
      <c r="OJ53" s="599"/>
      <c r="OK53" s="599"/>
      <c r="OL53" s="599"/>
      <c r="OM53" s="599"/>
      <c r="ON53" s="599"/>
      <c r="OO53" s="599"/>
      <c r="OP53" s="599"/>
      <c r="OQ53" s="599"/>
      <c r="OR53" s="599"/>
      <c r="OS53" s="599"/>
      <c r="OT53" s="599"/>
      <c r="OU53" s="599"/>
      <c r="OV53" s="599"/>
      <c r="OW53" s="599"/>
      <c r="OX53" s="599"/>
      <c r="OY53" s="599"/>
      <c r="OZ53" s="599"/>
      <c r="PA53" s="599"/>
      <c r="PB53" s="599"/>
      <c r="PC53" s="599"/>
      <c r="PD53" s="599"/>
      <c r="PE53" s="599"/>
      <c r="PF53" s="599"/>
      <c r="PG53" s="599"/>
      <c r="PH53" s="599"/>
      <c r="PI53" s="599"/>
      <c r="PJ53" s="599"/>
      <c r="PK53" s="599"/>
      <c r="PL53" s="599"/>
      <c r="PM53" s="599"/>
      <c r="PN53" s="599"/>
      <c r="PO53" s="599"/>
      <c r="PP53" s="599"/>
      <c r="PQ53" s="599"/>
      <c r="PR53" s="599"/>
      <c r="PS53" s="599"/>
      <c r="PT53" s="599"/>
      <c r="PU53" s="599"/>
      <c r="PV53" s="599"/>
      <c r="PW53" s="599"/>
      <c r="PX53" s="599"/>
      <c r="PY53" s="599"/>
      <c r="PZ53" s="599"/>
      <c r="QA53" s="599"/>
      <c r="QB53" s="599"/>
      <c r="QC53" s="599"/>
      <c r="QD53" s="599"/>
      <c r="QE53" s="599"/>
      <c r="QF53" s="599"/>
      <c r="QG53" s="599"/>
      <c r="QH53" s="599"/>
      <c r="QI53" s="599"/>
      <c r="QJ53" s="599"/>
      <c r="QK53" s="599"/>
      <c r="QL53" s="599"/>
      <c r="QM53" s="599"/>
      <c r="QN53" s="599"/>
      <c r="QO53" s="599"/>
      <c r="QP53" s="599"/>
      <c r="QQ53" s="599"/>
      <c r="QR53" s="599"/>
      <c r="QS53" s="599"/>
      <c r="QT53" s="599"/>
      <c r="QU53" s="599"/>
      <c r="QV53" s="599"/>
      <c r="QW53" s="599"/>
      <c r="QX53" s="599"/>
      <c r="QY53" s="599"/>
      <c r="QZ53" s="599"/>
      <c r="RA53" s="599"/>
      <c r="RB53" s="599"/>
      <c r="RC53" s="599"/>
      <c r="RD53" s="599"/>
      <c r="RE53" s="599"/>
      <c r="RF53" s="599"/>
      <c r="RG53" s="599"/>
      <c r="RH53" s="599"/>
      <c r="RI53" s="599"/>
      <c r="RJ53" s="599"/>
      <c r="RK53" s="599"/>
      <c r="RL53" s="599"/>
      <c r="RM53" s="599"/>
      <c r="RN53" s="599"/>
      <c r="RO53" s="599"/>
      <c r="RP53" s="599"/>
      <c r="RQ53" s="599"/>
      <c r="RR53" s="599"/>
      <c r="RS53" s="599"/>
      <c r="RT53" s="599"/>
      <c r="RU53" s="599"/>
      <c r="RV53" s="599"/>
      <c r="RW53" s="599"/>
      <c r="RX53" s="599"/>
      <c r="RY53" s="599"/>
      <c r="RZ53" s="599"/>
      <c r="SA53" s="599"/>
      <c r="SB53" s="599"/>
      <c r="SC53" s="599"/>
      <c r="SD53" s="599"/>
      <c r="SE53" s="599"/>
      <c r="SF53" s="599"/>
      <c r="SG53" s="599"/>
      <c r="SH53" s="599"/>
      <c r="SI53" s="599"/>
      <c r="SJ53" s="599"/>
      <c r="SK53" s="599"/>
      <c r="SL53" s="599"/>
      <c r="SM53" s="599"/>
      <c r="SN53" s="599"/>
      <c r="SO53" s="599"/>
      <c r="SP53" s="599"/>
      <c r="SQ53" s="599"/>
      <c r="SR53" s="599"/>
      <c r="SS53" s="599"/>
      <c r="ST53" s="599"/>
      <c r="SU53" s="599"/>
      <c r="SV53" s="599"/>
      <c r="SW53" s="599"/>
      <c r="SX53" s="599"/>
      <c r="SY53" s="599"/>
      <c r="SZ53" s="599"/>
      <c r="TA53" s="599"/>
      <c r="TB53" s="599"/>
      <c r="TC53" s="599"/>
      <c r="TD53" s="599"/>
      <c r="TE53" s="599"/>
      <c r="TF53" s="599"/>
      <c r="TG53" s="599"/>
      <c r="TH53" s="599"/>
      <c r="TI53" s="599"/>
      <c r="TJ53" s="599"/>
      <c r="TK53" s="599"/>
      <c r="TL53" s="599"/>
      <c r="TM53" s="599"/>
      <c r="TN53" s="599"/>
      <c r="TO53" s="599"/>
      <c r="TP53" s="599"/>
      <c r="TQ53" s="599"/>
      <c r="TR53" s="599"/>
      <c r="TS53" s="599"/>
      <c r="TT53" s="599"/>
      <c r="TU53" s="599"/>
      <c r="TV53" s="599"/>
      <c r="TW53" s="599"/>
      <c r="TX53" s="599"/>
      <c r="TY53" s="599"/>
      <c r="TZ53" s="599"/>
      <c r="UA53" s="599"/>
      <c r="UB53" s="599"/>
      <c r="UC53" s="599"/>
      <c r="UD53" s="599"/>
      <c r="UE53" s="599"/>
      <c r="UF53" s="599"/>
      <c r="UG53" s="599"/>
      <c r="UH53" s="599"/>
      <c r="UI53" s="599"/>
      <c r="UJ53" s="599"/>
      <c r="UK53" s="599"/>
      <c r="UL53" s="599"/>
      <c r="UM53" s="599"/>
      <c r="UN53" s="599"/>
      <c r="UO53" s="599"/>
      <c r="UP53" s="599"/>
      <c r="UQ53" s="599"/>
      <c r="UR53" s="599"/>
      <c r="US53" s="599"/>
      <c r="UT53" s="599"/>
      <c r="UU53" s="599"/>
      <c r="UV53" s="599"/>
      <c r="UW53" s="599"/>
      <c r="UX53" s="599"/>
      <c r="UY53" s="599"/>
      <c r="UZ53" s="599"/>
      <c r="VA53" s="599"/>
      <c r="VB53" s="599"/>
      <c r="VC53" s="599"/>
      <c r="VD53" s="599"/>
      <c r="VE53" s="599"/>
      <c r="VF53" s="599"/>
      <c r="VG53" s="599"/>
      <c r="VH53" s="599"/>
      <c r="VI53" s="599"/>
      <c r="VJ53" s="599"/>
      <c r="VK53" s="599"/>
      <c r="VL53" s="599"/>
      <c r="VM53" s="599"/>
      <c r="VN53" s="599"/>
      <c r="VO53" s="599"/>
      <c r="VP53" s="599"/>
      <c r="VQ53" s="599"/>
      <c r="VR53" s="599"/>
      <c r="VS53" s="599"/>
      <c r="VT53" s="599"/>
      <c r="VU53" s="599"/>
      <c r="VV53" s="599"/>
      <c r="VW53" s="599"/>
      <c r="VX53" s="599"/>
      <c r="VY53" s="599"/>
      <c r="VZ53" s="599"/>
      <c r="WA53" s="599"/>
      <c r="WB53" s="599"/>
      <c r="WC53" s="599"/>
      <c r="WD53" s="599"/>
      <c r="WE53" s="599"/>
      <c r="WF53" s="599"/>
      <c r="WG53" s="599"/>
      <c r="WH53" s="599"/>
      <c r="WI53" s="599"/>
      <c r="WJ53" s="599"/>
      <c r="WK53" s="599"/>
      <c r="WL53" s="599"/>
      <c r="WM53" s="599"/>
      <c r="WN53" s="599"/>
      <c r="WO53" s="599"/>
      <c r="WP53" s="599"/>
      <c r="WQ53" s="599"/>
      <c r="WR53" s="599"/>
      <c r="WS53" s="599"/>
      <c r="WT53" s="599"/>
      <c r="WU53" s="599"/>
      <c r="WV53" s="599"/>
      <c r="WW53" s="599"/>
      <c r="WX53" s="599"/>
      <c r="WY53" s="599"/>
      <c r="WZ53" s="599"/>
      <c r="XA53" s="599"/>
      <c r="XB53" s="599"/>
      <c r="XC53" s="599"/>
      <c r="XD53" s="599"/>
      <c r="XE53" s="599"/>
      <c r="XF53" s="599"/>
      <c r="XG53" s="599"/>
      <c r="XH53" s="599"/>
      <c r="XI53" s="599"/>
      <c r="XJ53" s="599"/>
      <c r="XK53" s="599"/>
      <c r="XL53" s="599"/>
      <c r="XM53" s="599"/>
      <c r="XN53" s="599"/>
      <c r="XO53" s="599"/>
      <c r="XP53" s="599"/>
      <c r="XQ53" s="599"/>
      <c r="XR53" s="599"/>
      <c r="XS53" s="599"/>
      <c r="XT53" s="599"/>
      <c r="XU53" s="599"/>
      <c r="XV53" s="599"/>
      <c r="XW53" s="599"/>
      <c r="XX53" s="599"/>
      <c r="XY53" s="599"/>
      <c r="XZ53" s="599"/>
      <c r="YA53" s="599"/>
      <c r="YB53" s="599"/>
      <c r="YC53" s="599"/>
      <c r="YD53" s="599"/>
      <c r="YE53" s="599"/>
      <c r="YF53" s="599"/>
      <c r="YG53" s="599"/>
      <c r="YH53" s="599"/>
      <c r="YI53" s="599"/>
      <c r="YJ53" s="599"/>
      <c r="YK53" s="599"/>
      <c r="YL53" s="599"/>
      <c r="YM53" s="599"/>
      <c r="YN53" s="599"/>
      <c r="YO53" s="599"/>
      <c r="YP53" s="599"/>
      <c r="YQ53" s="599"/>
      <c r="YR53" s="599"/>
      <c r="YS53" s="599"/>
      <c r="YT53" s="599"/>
      <c r="YU53" s="599"/>
      <c r="YV53" s="599"/>
      <c r="YW53" s="599"/>
      <c r="YX53" s="599"/>
      <c r="YY53" s="599"/>
      <c r="YZ53" s="599"/>
      <c r="ZA53" s="599"/>
      <c r="ZB53" s="599"/>
      <c r="ZC53" s="599"/>
      <c r="ZD53" s="599"/>
      <c r="ZE53" s="599"/>
      <c r="ZF53" s="599"/>
      <c r="ZG53" s="599"/>
      <c r="ZH53" s="599"/>
      <c r="ZI53" s="599"/>
      <c r="ZJ53" s="599"/>
      <c r="ZK53" s="599"/>
      <c r="ZL53" s="599"/>
      <c r="ZM53" s="599"/>
      <c r="ZN53" s="599"/>
      <c r="ZO53" s="599"/>
      <c r="ZP53" s="599"/>
      <c r="ZQ53" s="599"/>
      <c r="ZR53" s="599"/>
      <c r="ZS53" s="599"/>
      <c r="ZT53" s="599"/>
      <c r="ZU53" s="599"/>
      <c r="ZV53" s="599"/>
      <c r="ZW53" s="599"/>
      <c r="ZX53" s="599"/>
      <c r="ZY53" s="599"/>
      <c r="ZZ53" s="599"/>
    </row>
    <row r="54" spans="1:702" s="668" customFormat="1">
      <c r="A54" s="599"/>
      <c r="B54" s="599"/>
      <c r="C54" s="599"/>
      <c r="D54" s="667"/>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99"/>
      <c r="CF54" s="599"/>
      <c r="CG54" s="599"/>
      <c r="CH54" s="599"/>
      <c r="CI54" s="599"/>
      <c r="CJ54" s="599"/>
      <c r="CK54" s="599"/>
      <c r="CL54" s="599"/>
      <c r="CM54" s="599"/>
      <c r="CN54" s="599"/>
      <c r="CO54" s="599"/>
      <c r="CP54" s="599"/>
      <c r="CQ54" s="599"/>
      <c r="CR54" s="599"/>
      <c r="CS54" s="599"/>
      <c r="CT54" s="599"/>
      <c r="CU54" s="599"/>
      <c r="CV54" s="599"/>
      <c r="CW54" s="599"/>
      <c r="CX54" s="599"/>
      <c r="CY54" s="599"/>
      <c r="CZ54" s="599"/>
      <c r="DA54" s="599"/>
      <c r="DB54" s="599"/>
      <c r="DC54" s="599"/>
      <c r="DD54" s="599"/>
      <c r="DE54" s="599"/>
      <c r="DF54" s="599"/>
      <c r="DG54" s="599"/>
      <c r="DH54" s="599"/>
      <c r="DI54" s="599"/>
      <c r="DJ54" s="599"/>
      <c r="DK54" s="599"/>
      <c r="DL54" s="599"/>
      <c r="DM54" s="599"/>
      <c r="DN54" s="599"/>
      <c r="DO54" s="599"/>
      <c r="DP54" s="599"/>
      <c r="DQ54" s="599"/>
      <c r="DR54" s="599"/>
      <c r="DS54" s="599"/>
      <c r="DT54" s="599"/>
      <c r="DU54" s="599"/>
      <c r="DV54" s="599"/>
      <c r="DW54" s="599"/>
      <c r="DX54" s="599"/>
      <c r="DY54" s="599"/>
      <c r="DZ54" s="599"/>
      <c r="EA54" s="599"/>
      <c r="EB54" s="599"/>
      <c r="EC54" s="599"/>
      <c r="ED54" s="599"/>
      <c r="EE54" s="599"/>
      <c r="EF54" s="599"/>
      <c r="EG54" s="599"/>
      <c r="EH54" s="599"/>
      <c r="EI54" s="599"/>
      <c r="EJ54" s="599"/>
      <c r="EK54" s="599"/>
      <c r="EL54" s="599"/>
      <c r="EM54" s="599"/>
      <c r="EN54" s="599"/>
      <c r="EO54" s="599"/>
      <c r="EP54" s="599"/>
      <c r="EQ54" s="599"/>
      <c r="ER54" s="599"/>
      <c r="ES54" s="599"/>
      <c r="ET54" s="599"/>
      <c r="EU54" s="599"/>
      <c r="EV54" s="599"/>
      <c r="EW54" s="599"/>
      <c r="EX54" s="599"/>
      <c r="EY54" s="599"/>
      <c r="EZ54" s="599"/>
      <c r="FA54" s="599"/>
      <c r="FB54" s="599"/>
      <c r="FC54" s="599"/>
      <c r="FD54" s="599"/>
      <c r="FE54" s="599"/>
      <c r="FF54" s="599"/>
      <c r="FG54" s="599"/>
      <c r="FH54" s="599"/>
      <c r="FI54" s="599"/>
      <c r="FJ54" s="599"/>
      <c r="FK54" s="599"/>
      <c r="FL54" s="599"/>
      <c r="FM54" s="599"/>
      <c r="FN54" s="599"/>
      <c r="FO54" s="599"/>
      <c r="FP54" s="599"/>
      <c r="FQ54" s="599"/>
      <c r="FR54" s="599"/>
      <c r="FS54" s="599"/>
      <c r="FT54" s="599"/>
      <c r="FU54" s="599"/>
      <c r="FV54" s="599"/>
      <c r="FW54" s="599"/>
      <c r="FX54" s="599"/>
      <c r="FY54" s="599"/>
      <c r="FZ54" s="599"/>
      <c r="GA54" s="599"/>
      <c r="GB54" s="599"/>
      <c r="GC54" s="599"/>
      <c r="GD54" s="599"/>
      <c r="GE54" s="599"/>
      <c r="GF54" s="599"/>
      <c r="GG54" s="599"/>
      <c r="GH54" s="599"/>
      <c r="GI54" s="599"/>
      <c r="GJ54" s="599"/>
      <c r="GK54" s="599"/>
      <c r="GL54" s="599"/>
      <c r="GM54" s="599"/>
      <c r="GN54" s="599"/>
      <c r="GO54" s="599"/>
      <c r="GP54" s="599"/>
      <c r="GQ54" s="599"/>
      <c r="GR54" s="599"/>
      <c r="GS54" s="599"/>
      <c r="GT54" s="599"/>
      <c r="GU54" s="599"/>
      <c r="GV54" s="599"/>
      <c r="GW54" s="599"/>
      <c r="GX54" s="599"/>
      <c r="GY54" s="599"/>
      <c r="GZ54" s="599"/>
      <c r="HA54" s="599"/>
      <c r="HB54" s="599"/>
      <c r="HC54" s="599"/>
      <c r="HD54" s="599"/>
      <c r="HE54" s="599"/>
      <c r="HF54" s="599"/>
      <c r="HG54" s="599"/>
      <c r="HH54" s="599"/>
      <c r="HI54" s="599"/>
      <c r="HJ54" s="599"/>
      <c r="HK54" s="599"/>
      <c r="HL54" s="599"/>
      <c r="HM54" s="599"/>
      <c r="HN54" s="599"/>
      <c r="HO54" s="599"/>
      <c r="HP54" s="599"/>
      <c r="HQ54" s="599"/>
      <c r="HR54" s="599"/>
      <c r="HS54" s="599"/>
      <c r="HT54" s="599"/>
      <c r="HU54" s="599"/>
      <c r="HV54" s="599"/>
      <c r="HW54" s="599"/>
      <c r="HX54" s="599"/>
      <c r="HY54" s="599"/>
      <c r="HZ54" s="599"/>
      <c r="IA54" s="599"/>
      <c r="IB54" s="599"/>
      <c r="IC54" s="599"/>
      <c r="ID54" s="599"/>
      <c r="IE54" s="599"/>
      <c r="IF54" s="599"/>
      <c r="IG54" s="599"/>
      <c r="IH54" s="599"/>
      <c r="II54" s="599"/>
      <c r="IJ54" s="599"/>
      <c r="IK54" s="599"/>
      <c r="IL54" s="599"/>
      <c r="IM54" s="599"/>
      <c r="IN54" s="599"/>
      <c r="IO54" s="599"/>
      <c r="IP54" s="599"/>
      <c r="IQ54" s="599"/>
      <c r="IR54" s="599"/>
      <c r="IS54" s="599"/>
      <c r="IT54" s="599"/>
      <c r="IU54" s="599"/>
      <c r="IV54" s="599"/>
      <c r="IW54" s="599"/>
      <c r="IX54" s="599"/>
      <c r="IY54" s="599"/>
      <c r="IZ54" s="599"/>
      <c r="JA54" s="599"/>
      <c r="JB54" s="599"/>
      <c r="JC54" s="599"/>
      <c r="JD54" s="599"/>
      <c r="JE54" s="599"/>
      <c r="JF54" s="599"/>
      <c r="JG54" s="599"/>
      <c r="JH54" s="599"/>
      <c r="JI54" s="599"/>
      <c r="JJ54" s="599"/>
      <c r="JK54" s="599"/>
      <c r="JL54" s="599"/>
      <c r="JM54" s="599"/>
      <c r="JN54" s="599"/>
      <c r="JO54" s="599"/>
      <c r="JP54" s="599"/>
      <c r="JQ54" s="599"/>
      <c r="JR54" s="599"/>
      <c r="JS54" s="599"/>
      <c r="JT54" s="599"/>
      <c r="JU54" s="599"/>
      <c r="JV54" s="599"/>
      <c r="JW54" s="599"/>
      <c r="JX54" s="599"/>
      <c r="JY54" s="599"/>
      <c r="JZ54" s="599"/>
      <c r="KA54" s="599"/>
      <c r="KB54" s="599"/>
      <c r="KC54" s="599"/>
      <c r="KD54" s="599"/>
      <c r="KE54" s="599"/>
      <c r="KF54" s="599"/>
      <c r="KG54" s="599"/>
      <c r="KH54" s="599"/>
      <c r="KI54" s="599"/>
      <c r="KJ54" s="599"/>
      <c r="KK54" s="599"/>
      <c r="KL54" s="599"/>
      <c r="KM54" s="599"/>
      <c r="KN54" s="599"/>
      <c r="KO54" s="599"/>
      <c r="KP54" s="599"/>
      <c r="KQ54" s="599"/>
      <c r="KR54" s="599"/>
      <c r="KS54" s="599"/>
      <c r="KT54" s="599"/>
      <c r="KU54" s="599"/>
      <c r="KV54" s="599"/>
      <c r="KW54" s="599"/>
      <c r="KX54" s="599"/>
      <c r="KY54" s="599"/>
      <c r="KZ54" s="599"/>
      <c r="LA54" s="599"/>
      <c r="LB54" s="599"/>
      <c r="LC54" s="599"/>
      <c r="LD54" s="599"/>
      <c r="LE54" s="599"/>
      <c r="LF54" s="599"/>
      <c r="LG54" s="599"/>
      <c r="LH54" s="599"/>
      <c r="LI54" s="599"/>
      <c r="LJ54" s="599"/>
      <c r="LK54" s="599"/>
      <c r="LL54" s="599"/>
      <c r="LM54" s="599"/>
      <c r="LN54" s="599"/>
      <c r="LO54" s="599"/>
      <c r="LP54" s="599"/>
      <c r="LQ54" s="599"/>
      <c r="LR54" s="599"/>
      <c r="LS54" s="599"/>
      <c r="LT54" s="599"/>
      <c r="LU54" s="599"/>
      <c r="LV54" s="599"/>
      <c r="LW54" s="599"/>
      <c r="LX54" s="599"/>
      <c r="LY54" s="599"/>
      <c r="LZ54" s="599"/>
      <c r="MA54" s="599"/>
      <c r="MB54" s="599"/>
      <c r="MC54" s="599"/>
      <c r="MD54" s="599"/>
      <c r="ME54" s="599"/>
      <c r="MF54" s="599"/>
      <c r="MG54" s="599"/>
      <c r="MH54" s="599"/>
      <c r="MI54" s="599"/>
      <c r="MJ54" s="599"/>
      <c r="MK54" s="599"/>
      <c r="ML54" s="599"/>
      <c r="MM54" s="599"/>
      <c r="MN54" s="599"/>
      <c r="MO54" s="599"/>
      <c r="MP54" s="599"/>
      <c r="MQ54" s="599"/>
      <c r="MR54" s="599"/>
      <c r="MS54" s="599"/>
      <c r="MT54" s="599"/>
      <c r="MU54" s="599"/>
      <c r="MV54" s="599"/>
      <c r="MW54" s="599"/>
      <c r="MX54" s="599"/>
      <c r="MY54" s="599"/>
      <c r="MZ54" s="599"/>
      <c r="NA54" s="599"/>
      <c r="NB54" s="599"/>
      <c r="NC54" s="599"/>
      <c r="ND54" s="599"/>
      <c r="NE54" s="599"/>
      <c r="NF54" s="599"/>
      <c r="NG54" s="599"/>
      <c r="NH54" s="599"/>
      <c r="NI54" s="599"/>
      <c r="NJ54" s="599"/>
      <c r="NK54" s="599"/>
      <c r="NL54" s="599"/>
      <c r="NM54" s="599"/>
      <c r="NN54" s="599"/>
      <c r="NO54" s="599"/>
      <c r="NP54" s="599"/>
      <c r="NQ54" s="599"/>
      <c r="NR54" s="599"/>
      <c r="NS54" s="599"/>
      <c r="NT54" s="599"/>
      <c r="NU54" s="599"/>
      <c r="NV54" s="599"/>
      <c r="NW54" s="599"/>
      <c r="NX54" s="599"/>
      <c r="NY54" s="599"/>
      <c r="NZ54" s="599"/>
      <c r="OA54" s="599"/>
      <c r="OB54" s="599"/>
      <c r="OC54" s="599"/>
      <c r="OD54" s="599"/>
      <c r="OE54" s="599"/>
      <c r="OF54" s="599"/>
      <c r="OG54" s="599"/>
      <c r="OH54" s="599"/>
      <c r="OI54" s="599"/>
      <c r="OJ54" s="599"/>
      <c r="OK54" s="599"/>
      <c r="OL54" s="599"/>
      <c r="OM54" s="599"/>
      <c r="ON54" s="599"/>
      <c r="OO54" s="599"/>
      <c r="OP54" s="599"/>
      <c r="OQ54" s="599"/>
      <c r="OR54" s="599"/>
      <c r="OS54" s="599"/>
      <c r="OT54" s="599"/>
      <c r="OU54" s="599"/>
      <c r="OV54" s="599"/>
      <c r="OW54" s="599"/>
      <c r="OX54" s="599"/>
      <c r="OY54" s="599"/>
      <c r="OZ54" s="599"/>
      <c r="PA54" s="599"/>
      <c r="PB54" s="599"/>
      <c r="PC54" s="599"/>
      <c r="PD54" s="599"/>
      <c r="PE54" s="599"/>
      <c r="PF54" s="599"/>
      <c r="PG54" s="599"/>
      <c r="PH54" s="599"/>
      <c r="PI54" s="599"/>
      <c r="PJ54" s="599"/>
      <c r="PK54" s="599"/>
      <c r="PL54" s="599"/>
      <c r="PM54" s="599"/>
      <c r="PN54" s="599"/>
      <c r="PO54" s="599"/>
      <c r="PP54" s="599"/>
      <c r="PQ54" s="599"/>
      <c r="PR54" s="599"/>
      <c r="PS54" s="599"/>
      <c r="PT54" s="599"/>
      <c r="PU54" s="599"/>
      <c r="PV54" s="599"/>
      <c r="PW54" s="599"/>
      <c r="PX54" s="599"/>
      <c r="PY54" s="599"/>
      <c r="PZ54" s="599"/>
      <c r="QA54" s="599"/>
      <c r="QB54" s="599"/>
      <c r="QC54" s="599"/>
      <c r="QD54" s="599"/>
      <c r="QE54" s="599"/>
      <c r="QF54" s="599"/>
      <c r="QG54" s="599"/>
      <c r="QH54" s="599"/>
      <c r="QI54" s="599"/>
      <c r="QJ54" s="599"/>
      <c r="QK54" s="599"/>
      <c r="QL54" s="599"/>
      <c r="QM54" s="599"/>
      <c r="QN54" s="599"/>
      <c r="QO54" s="599"/>
      <c r="QP54" s="599"/>
      <c r="QQ54" s="599"/>
      <c r="QR54" s="599"/>
      <c r="QS54" s="599"/>
      <c r="QT54" s="599"/>
      <c r="QU54" s="599"/>
      <c r="QV54" s="599"/>
      <c r="QW54" s="599"/>
      <c r="QX54" s="599"/>
      <c r="QY54" s="599"/>
      <c r="QZ54" s="599"/>
      <c r="RA54" s="599"/>
      <c r="RB54" s="599"/>
      <c r="RC54" s="599"/>
      <c r="RD54" s="599"/>
      <c r="RE54" s="599"/>
      <c r="RF54" s="599"/>
      <c r="RG54" s="599"/>
      <c r="RH54" s="599"/>
      <c r="RI54" s="599"/>
      <c r="RJ54" s="599"/>
      <c r="RK54" s="599"/>
      <c r="RL54" s="599"/>
      <c r="RM54" s="599"/>
      <c r="RN54" s="599"/>
      <c r="RO54" s="599"/>
      <c r="RP54" s="599"/>
      <c r="RQ54" s="599"/>
      <c r="RR54" s="599"/>
      <c r="RS54" s="599"/>
      <c r="RT54" s="599"/>
      <c r="RU54" s="599"/>
      <c r="RV54" s="599"/>
      <c r="RW54" s="599"/>
      <c r="RX54" s="599"/>
      <c r="RY54" s="599"/>
      <c r="RZ54" s="599"/>
      <c r="SA54" s="599"/>
      <c r="SB54" s="599"/>
      <c r="SC54" s="599"/>
      <c r="SD54" s="599"/>
      <c r="SE54" s="599"/>
      <c r="SF54" s="599"/>
      <c r="SG54" s="599"/>
      <c r="SH54" s="599"/>
      <c r="SI54" s="599"/>
      <c r="SJ54" s="599"/>
      <c r="SK54" s="599"/>
      <c r="SL54" s="599"/>
      <c r="SM54" s="599"/>
      <c r="SN54" s="599"/>
      <c r="SO54" s="599"/>
      <c r="SP54" s="599"/>
      <c r="SQ54" s="599"/>
      <c r="SR54" s="599"/>
      <c r="SS54" s="599"/>
      <c r="ST54" s="599"/>
      <c r="SU54" s="599"/>
      <c r="SV54" s="599"/>
      <c r="SW54" s="599"/>
      <c r="SX54" s="599"/>
      <c r="SY54" s="599"/>
      <c r="SZ54" s="599"/>
      <c r="TA54" s="599"/>
      <c r="TB54" s="599"/>
      <c r="TC54" s="599"/>
      <c r="TD54" s="599"/>
      <c r="TE54" s="599"/>
      <c r="TF54" s="599"/>
      <c r="TG54" s="599"/>
      <c r="TH54" s="599"/>
      <c r="TI54" s="599"/>
      <c r="TJ54" s="599"/>
      <c r="TK54" s="599"/>
      <c r="TL54" s="599"/>
      <c r="TM54" s="599"/>
      <c r="TN54" s="599"/>
      <c r="TO54" s="599"/>
      <c r="TP54" s="599"/>
      <c r="TQ54" s="599"/>
      <c r="TR54" s="599"/>
      <c r="TS54" s="599"/>
      <c r="TT54" s="599"/>
      <c r="TU54" s="599"/>
      <c r="TV54" s="599"/>
      <c r="TW54" s="599"/>
      <c r="TX54" s="599"/>
      <c r="TY54" s="599"/>
      <c r="TZ54" s="599"/>
      <c r="UA54" s="599"/>
      <c r="UB54" s="599"/>
      <c r="UC54" s="599"/>
      <c r="UD54" s="599"/>
      <c r="UE54" s="599"/>
      <c r="UF54" s="599"/>
      <c r="UG54" s="599"/>
      <c r="UH54" s="599"/>
      <c r="UI54" s="599"/>
      <c r="UJ54" s="599"/>
      <c r="UK54" s="599"/>
      <c r="UL54" s="599"/>
      <c r="UM54" s="599"/>
      <c r="UN54" s="599"/>
      <c r="UO54" s="599"/>
      <c r="UP54" s="599"/>
      <c r="UQ54" s="599"/>
      <c r="UR54" s="599"/>
      <c r="US54" s="599"/>
      <c r="UT54" s="599"/>
      <c r="UU54" s="599"/>
      <c r="UV54" s="599"/>
      <c r="UW54" s="599"/>
      <c r="UX54" s="599"/>
      <c r="UY54" s="599"/>
      <c r="UZ54" s="599"/>
      <c r="VA54" s="599"/>
      <c r="VB54" s="599"/>
      <c r="VC54" s="599"/>
      <c r="VD54" s="599"/>
      <c r="VE54" s="599"/>
      <c r="VF54" s="599"/>
      <c r="VG54" s="599"/>
      <c r="VH54" s="599"/>
      <c r="VI54" s="599"/>
      <c r="VJ54" s="599"/>
      <c r="VK54" s="599"/>
      <c r="VL54" s="599"/>
      <c r="VM54" s="599"/>
      <c r="VN54" s="599"/>
      <c r="VO54" s="599"/>
      <c r="VP54" s="599"/>
      <c r="VQ54" s="599"/>
      <c r="VR54" s="599"/>
      <c r="VS54" s="599"/>
      <c r="VT54" s="599"/>
      <c r="VU54" s="599"/>
      <c r="VV54" s="599"/>
      <c r="VW54" s="599"/>
      <c r="VX54" s="599"/>
      <c r="VY54" s="599"/>
      <c r="VZ54" s="599"/>
      <c r="WA54" s="599"/>
      <c r="WB54" s="599"/>
      <c r="WC54" s="599"/>
      <c r="WD54" s="599"/>
      <c r="WE54" s="599"/>
      <c r="WF54" s="599"/>
      <c r="WG54" s="599"/>
      <c r="WH54" s="599"/>
      <c r="WI54" s="599"/>
      <c r="WJ54" s="599"/>
      <c r="WK54" s="599"/>
      <c r="WL54" s="599"/>
      <c r="WM54" s="599"/>
      <c r="WN54" s="599"/>
      <c r="WO54" s="599"/>
      <c r="WP54" s="599"/>
      <c r="WQ54" s="599"/>
      <c r="WR54" s="599"/>
      <c r="WS54" s="599"/>
      <c r="WT54" s="599"/>
      <c r="WU54" s="599"/>
      <c r="WV54" s="599"/>
      <c r="WW54" s="599"/>
      <c r="WX54" s="599"/>
      <c r="WY54" s="599"/>
      <c r="WZ54" s="599"/>
      <c r="XA54" s="599"/>
      <c r="XB54" s="599"/>
      <c r="XC54" s="599"/>
      <c r="XD54" s="599"/>
      <c r="XE54" s="599"/>
      <c r="XF54" s="599"/>
      <c r="XG54" s="599"/>
      <c r="XH54" s="599"/>
      <c r="XI54" s="599"/>
      <c r="XJ54" s="599"/>
      <c r="XK54" s="599"/>
      <c r="XL54" s="599"/>
      <c r="XM54" s="599"/>
      <c r="XN54" s="599"/>
      <c r="XO54" s="599"/>
      <c r="XP54" s="599"/>
      <c r="XQ54" s="599"/>
      <c r="XR54" s="599"/>
      <c r="XS54" s="599"/>
      <c r="XT54" s="599"/>
      <c r="XU54" s="599"/>
      <c r="XV54" s="599"/>
      <c r="XW54" s="599"/>
      <c r="XX54" s="599"/>
      <c r="XY54" s="599"/>
      <c r="XZ54" s="599"/>
      <c r="YA54" s="599"/>
      <c r="YB54" s="599"/>
      <c r="YC54" s="599"/>
      <c r="YD54" s="599"/>
      <c r="YE54" s="599"/>
      <c r="YF54" s="599"/>
      <c r="YG54" s="599"/>
      <c r="YH54" s="599"/>
      <c r="YI54" s="599"/>
      <c r="YJ54" s="599"/>
      <c r="YK54" s="599"/>
      <c r="YL54" s="599"/>
      <c r="YM54" s="599"/>
      <c r="YN54" s="599"/>
      <c r="YO54" s="599"/>
      <c r="YP54" s="599"/>
      <c r="YQ54" s="599"/>
      <c r="YR54" s="599"/>
      <c r="YS54" s="599"/>
      <c r="YT54" s="599"/>
      <c r="YU54" s="599"/>
      <c r="YV54" s="599"/>
      <c r="YW54" s="599"/>
      <c r="YX54" s="599"/>
      <c r="YY54" s="599"/>
      <c r="YZ54" s="599"/>
      <c r="ZA54" s="599"/>
      <c r="ZB54" s="599"/>
      <c r="ZC54" s="599"/>
      <c r="ZD54" s="599"/>
      <c r="ZE54" s="599"/>
      <c r="ZF54" s="599"/>
      <c r="ZG54" s="599"/>
      <c r="ZH54" s="599"/>
      <c r="ZI54" s="599"/>
      <c r="ZJ54" s="599"/>
      <c r="ZK54" s="599"/>
      <c r="ZL54" s="599"/>
      <c r="ZM54" s="599"/>
      <c r="ZN54" s="599"/>
      <c r="ZO54" s="599"/>
      <c r="ZP54" s="599"/>
      <c r="ZQ54" s="599"/>
      <c r="ZR54" s="599"/>
      <c r="ZS54" s="599"/>
      <c r="ZT54" s="599"/>
      <c r="ZU54" s="599"/>
      <c r="ZV54" s="599"/>
      <c r="ZW54" s="599"/>
      <c r="ZX54" s="599"/>
      <c r="ZY54" s="599"/>
      <c r="ZZ54" s="599"/>
    </row>
    <row r="55" spans="1:702" s="668" customFormat="1">
      <c r="A55" s="599"/>
      <c r="B55" s="599"/>
      <c r="C55" s="599"/>
      <c r="D55" s="667"/>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599"/>
      <c r="CG55" s="599"/>
      <c r="CH55" s="599"/>
      <c r="CI55" s="599"/>
      <c r="CJ55" s="599"/>
      <c r="CK55" s="599"/>
      <c r="CL55" s="599"/>
      <c r="CM55" s="599"/>
      <c r="CN55" s="599"/>
      <c r="CO55" s="599"/>
      <c r="CP55" s="599"/>
      <c r="CQ55" s="599"/>
      <c r="CR55" s="599"/>
      <c r="CS55" s="599"/>
      <c r="CT55" s="599"/>
      <c r="CU55" s="599"/>
      <c r="CV55" s="599"/>
      <c r="CW55" s="599"/>
      <c r="CX55" s="599"/>
      <c r="CY55" s="599"/>
      <c r="CZ55" s="599"/>
      <c r="DA55" s="599"/>
      <c r="DB55" s="599"/>
      <c r="DC55" s="599"/>
      <c r="DD55" s="599"/>
      <c r="DE55" s="599"/>
      <c r="DF55" s="599"/>
      <c r="DG55" s="599"/>
      <c r="DH55" s="599"/>
      <c r="DI55" s="599"/>
      <c r="DJ55" s="599"/>
      <c r="DK55" s="599"/>
      <c r="DL55" s="599"/>
      <c r="DM55" s="599"/>
      <c r="DN55" s="599"/>
      <c r="DO55" s="599"/>
      <c r="DP55" s="599"/>
      <c r="DQ55" s="599"/>
      <c r="DR55" s="599"/>
      <c r="DS55" s="599"/>
      <c r="DT55" s="599"/>
      <c r="DU55" s="599"/>
      <c r="DV55" s="599"/>
      <c r="DW55" s="599"/>
      <c r="DX55" s="599"/>
      <c r="DY55" s="599"/>
      <c r="DZ55" s="599"/>
      <c r="EA55" s="599"/>
      <c r="EB55" s="599"/>
      <c r="EC55" s="599"/>
      <c r="ED55" s="599"/>
      <c r="EE55" s="599"/>
      <c r="EF55" s="599"/>
      <c r="EG55" s="599"/>
      <c r="EH55" s="599"/>
      <c r="EI55" s="599"/>
      <c r="EJ55" s="599"/>
      <c r="EK55" s="599"/>
      <c r="EL55" s="599"/>
      <c r="EM55" s="599"/>
      <c r="EN55" s="599"/>
      <c r="EO55" s="599"/>
      <c r="EP55" s="599"/>
      <c r="EQ55" s="599"/>
      <c r="ER55" s="599"/>
      <c r="ES55" s="599"/>
      <c r="ET55" s="599"/>
      <c r="EU55" s="599"/>
      <c r="EV55" s="599"/>
      <c r="EW55" s="599"/>
      <c r="EX55" s="599"/>
      <c r="EY55" s="599"/>
      <c r="EZ55" s="599"/>
      <c r="FA55" s="599"/>
      <c r="FB55" s="599"/>
      <c r="FC55" s="599"/>
      <c r="FD55" s="599"/>
      <c r="FE55" s="599"/>
      <c r="FF55" s="599"/>
      <c r="FG55" s="599"/>
      <c r="FH55" s="599"/>
      <c r="FI55" s="599"/>
      <c r="FJ55" s="599"/>
      <c r="FK55" s="599"/>
      <c r="FL55" s="599"/>
      <c r="FM55" s="599"/>
      <c r="FN55" s="599"/>
      <c r="FO55" s="599"/>
      <c r="FP55" s="599"/>
      <c r="FQ55" s="599"/>
      <c r="FR55" s="599"/>
      <c r="FS55" s="599"/>
      <c r="FT55" s="599"/>
      <c r="FU55" s="599"/>
      <c r="FV55" s="599"/>
      <c r="FW55" s="599"/>
      <c r="FX55" s="599"/>
      <c r="FY55" s="599"/>
      <c r="FZ55" s="599"/>
      <c r="GA55" s="599"/>
      <c r="GB55" s="599"/>
      <c r="GC55" s="599"/>
      <c r="GD55" s="599"/>
      <c r="GE55" s="599"/>
      <c r="GF55" s="599"/>
      <c r="GG55" s="599"/>
      <c r="GH55" s="599"/>
      <c r="GI55" s="599"/>
      <c r="GJ55" s="599"/>
      <c r="GK55" s="599"/>
      <c r="GL55" s="599"/>
      <c r="GM55" s="599"/>
      <c r="GN55" s="599"/>
      <c r="GO55" s="599"/>
      <c r="GP55" s="599"/>
      <c r="GQ55" s="599"/>
      <c r="GR55" s="599"/>
      <c r="GS55" s="599"/>
      <c r="GT55" s="599"/>
      <c r="GU55" s="599"/>
      <c r="GV55" s="599"/>
      <c r="GW55" s="599"/>
      <c r="GX55" s="599"/>
      <c r="GY55" s="599"/>
      <c r="GZ55" s="599"/>
      <c r="HA55" s="599"/>
      <c r="HB55" s="599"/>
      <c r="HC55" s="599"/>
      <c r="HD55" s="599"/>
      <c r="HE55" s="599"/>
      <c r="HF55" s="599"/>
      <c r="HG55" s="599"/>
      <c r="HH55" s="599"/>
      <c r="HI55" s="599"/>
      <c r="HJ55" s="599"/>
      <c r="HK55" s="599"/>
      <c r="HL55" s="599"/>
      <c r="HM55" s="599"/>
      <c r="HN55" s="599"/>
      <c r="HO55" s="599"/>
      <c r="HP55" s="599"/>
      <c r="HQ55" s="599"/>
      <c r="HR55" s="599"/>
      <c r="HS55" s="599"/>
      <c r="HT55" s="599"/>
      <c r="HU55" s="599"/>
      <c r="HV55" s="599"/>
      <c r="HW55" s="599"/>
      <c r="HX55" s="599"/>
      <c r="HY55" s="599"/>
      <c r="HZ55" s="599"/>
      <c r="IA55" s="599"/>
      <c r="IB55" s="599"/>
      <c r="IC55" s="599"/>
      <c r="ID55" s="599"/>
      <c r="IE55" s="599"/>
      <c r="IF55" s="599"/>
      <c r="IG55" s="599"/>
      <c r="IH55" s="599"/>
      <c r="II55" s="599"/>
      <c r="IJ55" s="599"/>
      <c r="IK55" s="599"/>
      <c r="IL55" s="599"/>
      <c r="IM55" s="599"/>
      <c r="IN55" s="599"/>
      <c r="IO55" s="599"/>
      <c r="IP55" s="599"/>
      <c r="IQ55" s="599"/>
      <c r="IR55" s="599"/>
      <c r="IS55" s="599"/>
      <c r="IT55" s="599"/>
      <c r="IU55" s="599"/>
      <c r="IV55" s="599"/>
      <c r="IW55" s="599"/>
      <c r="IX55" s="599"/>
      <c r="IY55" s="599"/>
      <c r="IZ55" s="599"/>
      <c r="JA55" s="599"/>
      <c r="JB55" s="599"/>
      <c r="JC55" s="599"/>
      <c r="JD55" s="599"/>
      <c r="JE55" s="599"/>
      <c r="JF55" s="599"/>
      <c r="JG55" s="599"/>
      <c r="JH55" s="599"/>
      <c r="JI55" s="599"/>
      <c r="JJ55" s="599"/>
      <c r="JK55" s="599"/>
      <c r="JL55" s="599"/>
      <c r="JM55" s="599"/>
      <c r="JN55" s="599"/>
      <c r="JO55" s="599"/>
      <c r="JP55" s="599"/>
      <c r="JQ55" s="599"/>
      <c r="JR55" s="599"/>
      <c r="JS55" s="599"/>
      <c r="JT55" s="599"/>
      <c r="JU55" s="599"/>
      <c r="JV55" s="599"/>
      <c r="JW55" s="599"/>
      <c r="JX55" s="599"/>
      <c r="JY55" s="599"/>
      <c r="JZ55" s="599"/>
      <c r="KA55" s="599"/>
      <c r="KB55" s="599"/>
      <c r="KC55" s="599"/>
      <c r="KD55" s="599"/>
      <c r="KE55" s="599"/>
      <c r="KF55" s="599"/>
      <c r="KG55" s="599"/>
      <c r="KH55" s="599"/>
      <c r="KI55" s="599"/>
      <c r="KJ55" s="599"/>
      <c r="KK55" s="599"/>
      <c r="KL55" s="599"/>
      <c r="KM55" s="599"/>
      <c r="KN55" s="599"/>
      <c r="KO55" s="599"/>
      <c r="KP55" s="599"/>
      <c r="KQ55" s="599"/>
      <c r="KR55" s="599"/>
      <c r="KS55" s="599"/>
      <c r="KT55" s="599"/>
      <c r="KU55" s="599"/>
      <c r="KV55" s="599"/>
      <c r="KW55" s="599"/>
      <c r="KX55" s="599"/>
      <c r="KY55" s="599"/>
      <c r="KZ55" s="599"/>
      <c r="LA55" s="599"/>
      <c r="LB55" s="599"/>
      <c r="LC55" s="599"/>
      <c r="LD55" s="599"/>
      <c r="LE55" s="599"/>
      <c r="LF55" s="599"/>
      <c r="LG55" s="599"/>
      <c r="LH55" s="599"/>
      <c r="LI55" s="599"/>
      <c r="LJ55" s="599"/>
      <c r="LK55" s="599"/>
      <c r="LL55" s="599"/>
      <c r="LM55" s="599"/>
      <c r="LN55" s="599"/>
      <c r="LO55" s="599"/>
      <c r="LP55" s="599"/>
      <c r="LQ55" s="599"/>
      <c r="LR55" s="599"/>
      <c r="LS55" s="599"/>
      <c r="LT55" s="599"/>
      <c r="LU55" s="599"/>
      <c r="LV55" s="599"/>
      <c r="LW55" s="599"/>
      <c r="LX55" s="599"/>
      <c r="LY55" s="599"/>
      <c r="LZ55" s="599"/>
      <c r="MA55" s="599"/>
      <c r="MB55" s="599"/>
      <c r="MC55" s="599"/>
      <c r="MD55" s="599"/>
      <c r="ME55" s="599"/>
      <c r="MF55" s="599"/>
      <c r="MG55" s="599"/>
      <c r="MH55" s="599"/>
      <c r="MI55" s="599"/>
      <c r="MJ55" s="599"/>
      <c r="MK55" s="599"/>
      <c r="ML55" s="599"/>
      <c r="MM55" s="599"/>
      <c r="MN55" s="599"/>
      <c r="MO55" s="599"/>
      <c r="MP55" s="599"/>
      <c r="MQ55" s="599"/>
      <c r="MR55" s="599"/>
      <c r="MS55" s="599"/>
      <c r="MT55" s="599"/>
      <c r="MU55" s="599"/>
      <c r="MV55" s="599"/>
      <c r="MW55" s="599"/>
      <c r="MX55" s="599"/>
      <c r="MY55" s="599"/>
      <c r="MZ55" s="599"/>
      <c r="NA55" s="599"/>
      <c r="NB55" s="599"/>
      <c r="NC55" s="599"/>
      <c r="ND55" s="599"/>
      <c r="NE55" s="599"/>
      <c r="NF55" s="599"/>
      <c r="NG55" s="599"/>
      <c r="NH55" s="599"/>
      <c r="NI55" s="599"/>
      <c r="NJ55" s="599"/>
      <c r="NK55" s="599"/>
      <c r="NL55" s="599"/>
      <c r="NM55" s="599"/>
      <c r="NN55" s="599"/>
      <c r="NO55" s="599"/>
      <c r="NP55" s="599"/>
      <c r="NQ55" s="599"/>
      <c r="NR55" s="599"/>
      <c r="NS55" s="599"/>
      <c r="NT55" s="599"/>
      <c r="NU55" s="599"/>
      <c r="NV55" s="599"/>
      <c r="NW55" s="599"/>
      <c r="NX55" s="599"/>
      <c r="NY55" s="599"/>
      <c r="NZ55" s="599"/>
      <c r="OA55" s="599"/>
      <c r="OB55" s="599"/>
      <c r="OC55" s="599"/>
      <c r="OD55" s="599"/>
      <c r="OE55" s="599"/>
      <c r="OF55" s="599"/>
      <c r="OG55" s="599"/>
      <c r="OH55" s="599"/>
      <c r="OI55" s="599"/>
      <c r="OJ55" s="599"/>
      <c r="OK55" s="599"/>
      <c r="OL55" s="599"/>
      <c r="OM55" s="599"/>
      <c r="ON55" s="599"/>
      <c r="OO55" s="599"/>
      <c r="OP55" s="599"/>
      <c r="OQ55" s="599"/>
      <c r="OR55" s="599"/>
      <c r="OS55" s="599"/>
      <c r="OT55" s="599"/>
      <c r="OU55" s="599"/>
      <c r="OV55" s="599"/>
      <c r="OW55" s="599"/>
      <c r="OX55" s="599"/>
      <c r="OY55" s="599"/>
      <c r="OZ55" s="599"/>
      <c r="PA55" s="599"/>
      <c r="PB55" s="599"/>
      <c r="PC55" s="599"/>
      <c r="PD55" s="599"/>
      <c r="PE55" s="599"/>
      <c r="PF55" s="599"/>
      <c r="PG55" s="599"/>
      <c r="PH55" s="599"/>
      <c r="PI55" s="599"/>
      <c r="PJ55" s="599"/>
      <c r="PK55" s="599"/>
      <c r="PL55" s="599"/>
      <c r="PM55" s="599"/>
      <c r="PN55" s="599"/>
      <c r="PO55" s="599"/>
      <c r="PP55" s="599"/>
      <c r="PQ55" s="599"/>
      <c r="PR55" s="599"/>
      <c r="PS55" s="599"/>
      <c r="PT55" s="599"/>
      <c r="PU55" s="599"/>
      <c r="PV55" s="599"/>
      <c r="PW55" s="599"/>
      <c r="PX55" s="599"/>
      <c r="PY55" s="599"/>
      <c r="PZ55" s="599"/>
      <c r="QA55" s="599"/>
      <c r="QB55" s="599"/>
      <c r="QC55" s="599"/>
      <c r="QD55" s="599"/>
      <c r="QE55" s="599"/>
      <c r="QF55" s="599"/>
      <c r="QG55" s="599"/>
      <c r="QH55" s="599"/>
      <c r="QI55" s="599"/>
      <c r="QJ55" s="599"/>
      <c r="QK55" s="599"/>
      <c r="QL55" s="599"/>
      <c r="QM55" s="599"/>
      <c r="QN55" s="599"/>
      <c r="QO55" s="599"/>
      <c r="QP55" s="599"/>
      <c r="QQ55" s="599"/>
      <c r="QR55" s="599"/>
      <c r="QS55" s="599"/>
      <c r="QT55" s="599"/>
      <c r="QU55" s="599"/>
      <c r="QV55" s="599"/>
      <c r="QW55" s="599"/>
      <c r="QX55" s="599"/>
      <c r="QY55" s="599"/>
      <c r="QZ55" s="599"/>
      <c r="RA55" s="599"/>
      <c r="RB55" s="599"/>
      <c r="RC55" s="599"/>
      <c r="RD55" s="599"/>
      <c r="RE55" s="599"/>
      <c r="RF55" s="599"/>
      <c r="RG55" s="599"/>
      <c r="RH55" s="599"/>
      <c r="RI55" s="599"/>
      <c r="RJ55" s="599"/>
      <c r="RK55" s="599"/>
      <c r="RL55" s="599"/>
      <c r="RM55" s="599"/>
      <c r="RN55" s="599"/>
      <c r="RO55" s="599"/>
      <c r="RP55" s="599"/>
      <c r="RQ55" s="599"/>
      <c r="RR55" s="599"/>
      <c r="RS55" s="599"/>
      <c r="RT55" s="599"/>
      <c r="RU55" s="599"/>
      <c r="RV55" s="599"/>
      <c r="RW55" s="599"/>
      <c r="RX55" s="599"/>
      <c r="RY55" s="599"/>
      <c r="RZ55" s="599"/>
      <c r="SA55" s="599"/>
      <c r="SB55" s="599"/>
      <c r="SC55" s="599"/>
      <c r="SD55" s="599"/>
      <c r="SE55" s="599"/>
      <c r="SF55" s="599"/>
      <c r="SG55" s="599"/>
      <c r="SH55" s="599"/>
      <c r="SI55" s="599"/>
      <c r="SJ55" s="599"/>
      <c r="SK55" s="599"/>
      <c r="SL55" s="599"/>
      <c r="SM55" s="599"/>
      <c r="SN55" s="599"/>
      <c r="SO55" s="599"/>
      <c r="SP55" s="599"/>
      <c r="SQ55" s="599"/>
      <c r="SR55" s="599"/>
      <c r="SS55" s="599"/>
      <c r="ST55" s="599"/>
      <c r="SU55" s="599"/>
      <c r="SV55" s="599"/>
      <c r="SW55" s="599"/>
      <c r="SX55" s="599"/>
      <c r="SY55" s="599"/>
      <c r="SZ55" s="599"/>
      <c r="TA55" s="599"/>
      <c r="TB55" s="599"/>
      <c r="TC55" s="599"/>
      <c r="TD55" s="599"/>
      <c r="TE55" s="599"/>
      <c r="TF55" s="599"/>
      <c r="TG55" s="599"/>
      <c r="TH55" s="599"/>
      <c r="TI55" s="599"/>
      <c r="TJ55" s="599"/>
      <c r="TK55" s="599"/>
      <c r="TL55" s="599"/>
      <c r="TM55" s="599"/>
      <c r="TN55" s="599"/>
      <c r="TO55" s="599"/>
      <c r="TP55" s="599"/>
      <c r="TQ55" s="599"/>
      <c r="TR55" s="599"/>
      <c r="TS55" s="599"/>
      <c r="TT55" s="599"/>
      <c r="TU55" s="599"/>
      <c r="TV55" s="599"/>
      <c r="TW55" s="599"/>
      <c r="TX55" s="599"/>
      <c r="TY55" s="599"/>
      <c r="TZ55" s="599"/>
      <c r="UA55" s="599"/>
      <c r="UB55" s="599"/>
      <c r="UC55" s="599"/>
      <c r="UD55" s="599"/>
      <c r="UE55" s="599"/>
      <c r="UF55" s="599"/>
      <c r="UG55" s="599"/>
      <c r="UH55" s="599"/>
      <c r="UI55" s="599"/>
      <c r="UJ55" s="599"/>
      <c r="UK55" s="599"/>
      <c r="UL55" s="599"/>
      <c r="UM55" s="599"/>
      <c r="UN55" s="599"/>
      <c r="UO55" s="599"/>
      <c r="UP55" s="599"/>
      <c r="UQ55" s="599"/>
      <c r="UR55" s="599"/>
      <c r="US55" s="599"/>
      <c r="UT55" s="599"/>
      <c r="UU55" s="599"/>
      <c r="UV55" s="599"/>
      <c r="UW55" s="599"/>
      <c r="UX55" s="599"/>
      <c r="UY55" s="599"/>
      <c r="UZ55" s="599"/>
      <c r="VA55" s="599"/>
      <c r="VB55" s="599"/>
      <c r="VC55" s="599"/>
      <c r="VD55" s="599"/>
      <c r="VE55" s="599"/>
      <c r="VF55" s="599"/>
      <c r="VG55" s="599"/>
      <c r="VH55" s="599"/>
      <c r="VI55" s="599"/>
      <c r="VJ55" s="599"/>
      <c r="VK55" s="599"/>
      <c r="VL55" s="599"/>
      <c r="VM55" s="599"/>
      <c r="VN55" s="599"/>
      <c r="VO55" s="599"/>
      <c r="VP55" s="599"/>
      <c r="VQ55" s="599"/>
      <c r="VR55" s="599"/>
      <c r="VS55" s="599"/>
      <c r="VT55" s="599"/>
      <c r="VU55" s="599"/>
      <c r="VV55" s="599"/>
      <c r="VW55" s="599"/>
      <c r="VX55" s="599"/>
      <c r="VY55" s="599"/>
      <c r="VZ55" s="599"/>
      <c r="WA55" s="599"/>
      <c r="WB55" s="599"/>
      <c r="WC55" s="599"/>
      <c r="WD55" s="599"/>
      <c r="WE55" s="599"/>
      <c r="WF55" s="599"/>
      <c r="WG55" s="599"/>
      <c r="WH55" s="599"/>
      <c r="WI55" s="599"/>
      <c r="WJ55" s="599"/>
      <c r="WK55" s="599"/>
      <c r="WL55" s="599"/>
      <c r="WM55" s="599"/>
      <c r="WN55" s="599"/>
      <c r="WO55" s="599"/>
      <c r="WP55" s="599"/>
      <c r="WQ55" s="599"/>
      <c r="WR55" s="599"/>
      <c r="WS55" s="599"/>
      <c r="WT55" s="599"/>
      <c r="WU55" s="599"/>
      <c r="WV55" s="599"/>
      <c r="WW55" s="599"/>
      <c r="WX55" s="599"/>
      <c r="WY55" s="599"/>
      <c r="WZ55" s="599"/>
      <c r="XA55" s="599"/>
      <c r="XB55" s="599"/>
      <c r="XC55" s="599"/>
      <c r="XD55" s="599"/>
      <c r="XE55" s="599"/>
      <c r="XF55" s="599"/>
      <c r="XG55" s="599"/>
      <c r="XH55" s="599"/>
      <c r="XI55" s="599"/>
      <c r="XJ55" s="599"/>
      <c r="XK55" s="599"/>
      <c r="XL55" s="599"/>
      <c r="XM55" s="599"/>
      <c r="XN55" s="599"/>
      <c r="XO55" s="599"/>
      <c r="XP55" s="599"/>
      <c r="XQ55" s="599"/>
      <c r="XR55" s="599"/>
      <c r="XS55" s="599"/>
      <c r="XT55" s="599"/>
      <c r="XU55" s="599"/>
      <c r="XV55" s="599"/>
      <c r="XW55" s="599"/>
      <c r="XX55" s="599"/>
      <c r="XY55" s="599"/>
      <c r="XZ55" s="599"/>
      <c r="YA55" s="599"/>
      <c r="YB55" s="599"/>
      <c r="YC55" s="599"/>
      <c r="YD55" s="599"/>
      <c r="YE55" s="599"/>
      <c r="YF55" s="599"/>
      <c r="YG55" s="599"/>
      <c r="YH55" s="599"/>
      <c r="YI55" s="599"/>
      <c r="YJ55" s="599"/>
      <c r="YK55" s="599"/>
      <c r="YL55" s="599"/>
      <c r="YM55" s="599"/>
      <c r="YN55" s="599"/>
      <c r="YO55" s="599"/>
      <c r="YP55" s="599"/>
      <c r="YQ55" s="599"/>
      <c r="YR55" s="599"/>
      <c r="YS55" s="599"/>
      <c r="YT55" s="599"/>
      <c r="YU55" s="599"/>
      <c r="YV55" s="599"/>
      <c r="YW55" s="599"/>
      <c r="YX55" s="599"/>
      <c r="YY55" s="599"/>
      <c r="YZ55" s="599"/>
      <c r="ZA55" s="599"/>
      <c r="ZB55" s="599"/>
      <c r="ZC55" s="599"/>
      <c r="ZD55" s="599"/>
      <c r="ZE55" s="599"/>
      <c r="ZF55" s="599"/>
      <c r="ZG55" s="599"/>
      <c r="ZH55" s="599"/>
      <c r="ZI55" s="599"/>
      <c r="ZJ55" s="599"/>
      <c r="ZK55" s="599"/>
      <c r="ZL55" s="599"/>
      <c r="ZM55" s="599"/>
      <c r="ZN55" s="599"/>
      <c r="ZO55" s="599"/>
      <c r="ZP55" s="599"/>
      <c r="ZQ55" s="599"/>
      <c r="ZR55" s="599"/>
      <c r="ZS55" s="599"/>
      <c r="ZT55" s="599"/>
      <c r="ZU55" s="599"/>
      <c r="ZV55" s="599"/>
      <c r="ZW55" s="599"/>
      <c r="ZX55" s="599"/>
      <c r="ZY55" s="599"/>
      <c r="ZZ55" s="599"/>
    </row>
    <row r="56" spans="1:702" s="668" customFormat="1">
      <c r="A56" s="599"/>
      <c r="B56" s="599"/>
      <c r="C56" s="599"/>
      <c r="D56" s="667"/>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599"/>
      <c r="BD56" s="599"/>
      <c r="BE56" s="599"/>
      <c r="BF56" s="599"/>
      <c r="BG56" s="599"/>
      <c r="BH56" s="599"/>
      <c r="BI56" s="599"/>
      <c r="BJ56" s="599"/>
      <c r="BK56" s="599"/>
      <c r="BL56" s="599"/>
      <c r="BM56" s="599"/>
      <c r="BN56" s="599"/>
      <c r="BO56" s="599"/>
      <c r="BP56" s="599"/>
      <c r="BQ56" s="599"/>
      <c r="BR56" s="599"/>
      <c r="BS56" s="599"/>
      <c r="BT56" s="599"/>
      <c r="BU56" s="599"/>
      <c r="BV56" s="599"/>
      <c r="BW56" s="599"/>
      <c r="BX56" s="599"/>
      <c r="BY56" s="599"/>
      <c r="BZ56" s="599"/>
      <c r="CA56" s="599"/>
      <c r="CB56" s="599"/>
      <c r="CC56" s="599"/>
      <c r="CD56" s="599"/>
      <c r="CE56" s="599"/>
      <c r="CF56" s="599"/>
      <c r="CG56" s="599"/>
      <c r="CH56" s="599"/>
      <c r="CI56" s="599"/>
      <c r="CJ56" s="599"/>
      <c r="CK56" s="599"/>
      <c r="CL56" s="599"/>
      <c r="CM56" s="599"/>
      <c r="CN56" s="599"/>
      <c r="CO56" s="599"/>
      <c r="CP56" s="599"/>
      <c r="CQ56" s="599"/>
      <c r="CR56" s="599"/>
      <c r="CS56" s="599"/>
      <c r="CT56" s="599"/>
      <c r="CU56" s="599"/>
      <c r="CV56" s="599"/>
      <c r="CW56" s="599"/>
      <c r="CX56" s="599"/>
      <c r="CY56" s="599"/>
      <c r="CZ56" s="599"/>
      <c r="DA56" s="599"/>
      <c r="DB56" s="599"/>
      <c r="DC56" s="599"/>
      <c r="DD56" s="599"/>
      <c r="DE56" s="599"/>
      <c r="DF56" s="599"/>
      <c r="DG56" s="599"/>
      <c r="DH56" s="599"/>
      <c r="DI56" s="599"/>
      <c r="DJ56" s="599"/>
      <c r="DK56" s="599"/>
      <c r="DL56" s="599"/>
      <c r="DM56" s="599"/>
      <c r="DN56" s="599"/>
      <c r="DO56" s="599"/>
      <c r="DP56" s="599"/>
      <c r="DQ56" s="599"/>
      <c r="DR56" s="599"/>
      <c r="DS56" s="599"/>
      <c r="DT56" s="599"/>
      <c r="DU56" s="599"/>
      <c r="DV56" s="599"/>
      <c r="DW56" s="599"/>
      <c r="DX56" s="599"/>
      <c r="DY56" s="599"/>
      <c r="DZ56" s="599"/>
      <c r="EA56" s="599"/>
      <c r="EB56" s="599"/>
      <c r="EC56" s="599"/>
      <c r="ED56" s="599"/>
      <c r="EE56" s="599"/>
      <c r="EF56" s="599"/>
      <c r="EG56" s="599"/>
      <c r="EH56" s="599"/>
      <c r="EI56" s="599"/>
      <c r="EJ56" s="599"/>
      <c r="EK56" s="599"/>
      <c r="EL56" s="599"/>
      <c r="EM56" s="599"/>
      <c r="EN56" s="599"/>
      <c r="EO56" s="599"/>
      <c r="EP56" s="599"/>
      <c r="EQ56" s="599"/>
      <c r="ER56" s="599"/>
      <c r="ES56" s="599"/>
      <c r="ET56" s="599"/>
      <c r="EU56" s="599"/>
      <c r="EV56" s="599"/>
      <c r="EW56" s="599"/>
      <c r="EX56" s="599"/>
      <c r="EY56" s="599"/>
      <c r="EZ56" s="599"/>
      <c r="FA56" s="599"/>
      <c r="FB56" s="599"/>
      <c r="FC56" s="599"/>
      <c r="FD56" s="599"/>
      <c r="FE56" s="599"/>
      <c r="FF56" s="599"/>
      <c r="FG56" s="599"/>
      <c r="FH56" s="599"/>
      <c r="FI56" s="599"/>
      <c r="FJ56" s="599"/>
      <c r="FK56" s="599"/>
      <c r="FL56" s="599"/>
      <c r="FM56" s="599"/>
      <c r="FN56" s="599"/>
      <c r="FO56" s="599"/>
      <c r="FP56" s="599"/>
      <c r="FQ56" s="599"/>
      <c r="FR56" s="599"/>
      <c r="FS56" s="599"/>
      <c r="FT56" s="599"/>
      <c r="FU56" s="599"/>
      <c r="FV56" s="599"/>
      <c r="FW56" s="599"/>
      <c r="FX56" s="599"/>
      <c r="FY56" s="599"/>
      <c r="FZ56" s="599"/>
      <c r="GA56" s="599"/>
      <c r="GB56" s="599"/>
      <c r="GC56" s="599"/>
      <c r="GD56" s="599"/>
      <c r="GE56" s="599"/>
      <c r="GF56" s="599"/>
      <c r="GG56" s="599"/>
      <c r="GH56" s="599"/>
      <c r="GI56" s="599"/>
      <c r="GJ56" s="599"/>
      <c r="GK56" s="599"/>
      <c r="GL56" s="599"/>
      <c r="GM56" s="599"/>
      <c r="GN56" s="599"/>
      <c r="GO56" s="599"/>
      <c r="GP56" s="599"/>
      <c r="GQ56" s="599"/>
      <c r="GR56" s="599"/>
      <c r="GS56" s="599"/>
      <c r="GT56" s="599"/>
      <c r="GU56" s="599"/>
      <c r="GV56" s="599"/>
      <c r="GW56" s="599"/>
      <c r="GX56" s="599"/>
      <c r="GY56" s="599"/>
      <c r="GZ56" s="599"/>
      <c r="HA56" s="599"/>
      <c r="HB56" s="599"/>
      <c r="HC56" s="599"/>
      <c r="HD56" s="599"/>
      <c r="HE56" s="599"/>
      <c r="HF56" s="599"/>
      <c r="HG56" s="599"/>
      <c r="HH56" s="599"/>
      <c r="HI56" s="599"/>
      <c r="HJ56" s="599"/>
      <c r="HK56" s="599"/>
      <c r="HL56" s="599"/>
      <c r="HM56" s="599"/>
      <c r="HN56" s="599"/>
      <c r="HO56" s="599"/>
      <c r="HP56" s="599"/>
      <c r="HQ56" s="599"/>
      <c r="HR56" s="599"/>
      <c r="HS56" s="599"/>
      <c r="HT56" s="599"/>
      <c r="HU56" s="599"/>
      <c r="HV56" s="599"/>
      <c r="HW56" s="599"/>
      <c r="HX56" s="599"/>
      <c r="HY56" s="599"/>
      <c r="HZ56" s="599"/>
      <c r="IA56" s="599"/>
      <c r="IB56" s="599"/>
      <c r="IC56" s="599"/>
      <c r="ID56" s="599"/>
      <c r="IE56" s="599"/>
      <c r="IF56" s="599"/>
      <c r="IG56" s="599"/>
      <c r="IH56" s="599"/>
      <c r="II56" s="599"/>
      <c r="IJ56" s="599"/>
      <c r="IK56" s="599"/>
      <c r="IL56" s="599"/>
      <c r="IM56" s="599"/>
      <c r="IN56" s="599"/>
      <c r="IO56" s="599"/>
      <c r="IP56" s="599"/>
      <c r="IQ56" s="599"/>
      <c r="IR56" s="599"/>
      <c r="IS56" s="599"/>
      <c r="IT56" s="599"/>
      <c r="IU56" s="599"/>
      <c r="IV56" s="599"/>
      <c r="IW56" s="599"/>
      <c r="IX56" s="599"/>
      <c r="IY56" s="599"/>
      <c r="IZ56" s="599"/>
      <c r="JA56" s="599"/>
      <c r="JB56" s="599"/>
      <c r="JC56" s="599"/>
      <c r="JD56" s="599"/>
      <c r="JE56" s="599"/>
      <c r="JF56" s="599"/>
      <c r="JG56" s="599"/>
      <c r="JH56" s="599"/>
      <c r="JI56" s="599"/>
      <c r="JJ56" s="599"/>
      <c r="JK56" s="599"/>
      <c r="JL56" s="599"/>
      <c r="JM56" s="599"/>
      <c r="JN56" s="599"/>
      <c r="JO56" s="599"/>
      <c r="JP56" s="599"/>
      <c r="JQ56" s="599"/>
      <c r="JR56" s="599"/>
      <c r="JS56" s="599"/>
      <c r="JT56" s="599"/>
      <c r="JU56" s="599"/>
      <c r="JV56" s="599"/>
      <c r="JW56" s="599"/>
      <c r="JX56" s="599"/>
      <c r="JY56" s="599"/>
      <c r="JZ56" s="599"/>
      <c r="KA56" s="599"/>
      <c r="KB56" s="599"/>
      <c r="KC56" s="599"/>
      <c r="KD56" s="599"/>
      <c r="KE56" s="599"/>
      <c r="KF56" s="599"/>
      <c r="KG56" s="599"/>
      <c r="KH56" s="599"/>
      <c r="KI56" s="599"/>
      <c r="KJ56" s="599"/>
      <c r="KK56" s="599"/>
      <c r="KL56" s="599"/>
      <c r="KM56" s="599"/>
      <c r="KN56" s="599"/>
      <c r="KO56" s="599"/>
      <c r="KP56" s="599"/>
      <c r="KQ56" s="599"/>
      <c r="KR56" s="599"/>
      <c r="KS56" s="599"/>
      <c r="KT56" s="599"/>
      <c r="KU56" s="599"/>
      <c r="KV56" s="599"/>
      <c r="KW56" s="599"/>
      <c r="KX56" s="599"/>
      <c r="KY56" s="599"/>
      <c r="KZ56" s="599"/>
      <c r="LA56" s="599"/>
      <c r="LB56" s="599"/>
      <c r="LC56" s="599"/>
      <c r="LD56" s="599"/>
      <c r="LE56" s="599"/>
      <c r="LF56" s="599"/>
      <c r="LG56" s="599"/>
      <c r="LH56" s="599"/>
      <c r="LI56" s="599"/>
      <c r="LJ56" s="599"/>
      <c r="LK56" s="599"/>
      <c r="LL56" s="599"/>
      <c r="LM56" s="599"/>
      <c r="LN56" s="599"/>
      <c r="LO56" s="599"/>
      <c r="LP56" s="599"/>
      <c r="LQ56" s="599"/>
      <c r="LR56" s="599"/>
      <c r="LS56" s="599"/>
      <c r="LT56" s="599"/>
      <c r="LU56" s="599"/>
      <c r="LV56" s="599"/>
      <c r="LW56" s="599"/>
      <c r="LX56" s="599"/>
      <c r="LY56" s="599"/>
      <c r="LZ56" s="599"/>
      <c r="MA56" s="599"/>
      <c r="MB56" s="599"/>
      <c r="MC56" s="599"/>
      <c r="MD56" s="599"/>
      <c r="ME56" s="599"/>
      <c r="MF56" s="599"/>
      <c r="MG56" s="599"/>
      <c r="MH56" s="599"/>
      <c r="MI56" s="599"/>
      <c r="MJ56" s="599"/>
      <c r="MK56" s="599"/>
      <c r="ML56" s="599"/>
      <c r="MM56" s="599"/>
      <c r="MN56" s="599"/>
      <c r="MO56" s="599"/>
      <c r="MP56" s="599"/>
      <c r="MQ56" s="599"/>
      <c r="MR56" s="599"/>
      <c r="MS56" s="599"/>
      <c r="MT56" s="599"/>
      <c r="MU56" s="599"/>
      <c r="MV56" s="599"/>
      <c r="MW56" s="599"/>
      <c r="MX56" s="599"/>
      <c r="MY56" s="599"/>
      <c r="MZ56" s="599"/>
      <c r="NA56" s="599"/>
      <c r="NB56" s="599"/>
      <c r="NC56" s="599"/>
      <c r="ND56" s="599"/>
      <c r="NE56" s="599"/>
      <c r="NF56" s="599"/>
      <c r="NG56" s="599"/>
      <c r="NH56" s="599"/>
      <c r="NI56" s="599"/>
      <c r="NJ56" s="599"/>
      <c r="NK56" s="599"/>
      <c r="NL56" s="599"/>
      <c r="NM56" s="599"/>
      <c r="NN56" s="599"/>
      <c r="NO56" s="599"/>
      <c r="NP56" s="599"/>
      <c r="NQ56" s="599"/>
      <c r="NR56" s="599"/>
      <c r="NS56" s="599"/>
      <c r="NT56" s="599"/>
      <c r="NU56" s="599"/>
      <c r="NV56" s="599"/>
      <c r="NW56" s="599"/>
      <c r="NX56" s="599"/>
      <c r="NY56" s="599"/>
      <c r="NZ56" s="599"/>
      <c r="OA56" s="599"/>
      <c r="OB56" s="599"/>
      <c r="OC56" s="599"/>
      <c r="OD56" s="599"/>
      <c r="OE56" s="599"/>
      <c r="OF56" s="599"/>
      <c r="OG56" s="599"/>
      <c r="OH56" s="599"/>
      <c r="OI56" s="599"/>
      <c r="OJ56" s="599"/>
      <c r="OK56" s="599"/>
      <c r="OL56" s="599"/>
      <c r="OM56" s="599"/>
      <c r="ON56" s="599"/>
      <c r="OO56" s="599"/>
      <c r="OP56" s="599"/>
      <c r="OQ56" s="599"/>
      <c r="OR56" s="599"/>
      <c r="OS56" s="599"/>
      <c r="OT56" s="599"/>
      <c r="OU56" s="599"/>
      <c r="OV56" s="599"/>
      <c r="OW56" s="599"/>
      <c r="OX56" s="599"/>
      <c r="OY56" s="599"/>
      <c r="OZ56" s="599"/>
      <c r="PA56" s="599"/>
      <c r="PB56" s="599"/>
      <c r="PC56" s="599"/>
      <c r="PD56" s="599"/>
      <c r="PE56" s="599"/>
      <c r="PF56" s="599"/>
      <c r="PG56" s="599"/>
      <c r="PH56" s="599"/>
      <c r="PI56" s="599"/>
      <c r="PJ56" s="599"/>
      <c r="PK56" s="599"/>
      <c r="PL56" s="599"/>
      <c r="PM56" s="599"/>
      <c r="PN56" s="599"/>
      <c r="PO56" s="599"/>
      <c r="PP56" s="599"/>
      <c r="PQ56" s="599"/>
      <c r="PR56" s="599"/>
      <c r="PS56" s="599"/>
      <c r="PT56" s="599"/>
      <c r="PU56" s="599"/>
      <c r="PV56" s="599"/>
      <c r="PW56" s="599"/>
      <c r="PX56" s="599"/>
      <c r="PY56" s="599"/>
      <c r="PZ56" s="599"/>
      <c r="QA56" s="599"/>
      <c r="QB56" s="599"/>
      <c r="QC56" s="599"/>
      <c r="QD56" s="599"/>
      <c r="QE56" s="599"/>
      <c r="QF56" s="599"/>
      <c r="QG56" s="599"/>
      <c r="QH56" s="599"/>
      <c r="QI56" s="599"/>
      <c r="QJ56" s="599"/>
      <c r="QK56" s="599"/>
      <c r="QL56" s="599"/>
      <c r="QM56" s="599"/>
      <c r="QN56" s="599"/>
      <c r="QO56" s="599"/>
      <c r="QP56" s="599"/>
      <c r="QQ56" s="599"/>
      <c r="QR56" s="599"/>
      <c r="QS56" s="599"/>
      <c r="QT56" s="599"/>
      <c r="QU56" s="599"/>
      <c r="QV56" s="599"/>
      <c r="QW56" s="599"/>
      <c r="QX56" s="599"/>
      <c r="QY56" s="599"/>
      <c r="QZ56" s="599"/>
      <c r="RA56" s="599"/>
      <c r="RB56" s="599"/>
      <c r="RC56" s="599"/>
      <c r="RD56" s="599"/>
      <c r="RE56" s="599"/>
      <c r="RF56" s="599"/>
      <c r="RG56" s="599"/>
      <c r="RH56" s="599"/>
      <c r="RI56" s="599"/>
      <c r="RJ56" s="599"/>
      <c r="RK56" s="599"/>
      <c r="RL56" s="599"/>
      <c r="RM56" s="599"/>
      <c r="RN56" s="599"/>
      <c r="RO56" s="599"/>
      <c r="RP56" s="599"/>
      <c r="RQ56" s="599"/>
      <c r="RR56" s="599"/>
      <c r="RS56" s="599"/>
      <c r="RT56" s="599"/>
      <c r="RU56" s="599"/>
      <c r="RV56" s="599"/>
      <c r="RW56" s="599"/>
      <c r="RX56" s="599"/>
      <c r="RY56" s="599"/>
      <c r="RZ56" s="599"/>
      <c r="SA56" s="599"/>
      <c r="SB56" s="599"/>
      <c r="SC56" s="599"/>
      <c r="SD56" s="599"/>
      <c r="SE56" s="599"/>
      <c r="SF56" s="599"/>
      <c r="SG56" s="599"/>
      <c r="SH56" s="599"/>
      <c r="SI56" s="599"/>
      <c r="SJ56" s="599"/>
      <c r="SK56" s="599"/>
      <c r="SL56" s="599"/>
      <c r="SM56" s="599"/>
      <c r="SN56" s="599"/>
      <c r="SO56" s="599"/>
      <c r="SP56" s="599"/>
      <c r="SQ56" s="599"/>
      <c r="SR56" s="599"/>
      <c r="SS56" s="599"/>
      <c r="ST56" s="599"/>
      <c r="SU56" s="599"/>
      <c r="SV56" s="599"/>
      <c r="SW56" s="599"/>
      <c r="SX56" s="599"/>
      <c r="SY56" s="599"/>
      <c r="SZ56" s="599"/>
      <c r="TA56" s="599"/>
      <c r="TB56" s="599"/>
      <c r="TC56" s="599"/>
      <c r="TD56" s="599"/>
      <c r="TE56" s="599"/>
      <c r="TF56" s="599"/>
      <c r="TG56" s="599"/>
      <c r="TH56" s="599"/>
      <c r="TI56" s="599"/>
      <c r="TJ56" s="599"/>
      <c r="TK56" s="599"/>
      <c r="TL56" s="599"/>
      <c r="TM56" s="599"/>
      <c r="TN56" s="599"/>
      <c r="TO56" s="599"/>
      <c r="TP56" s="599"/>
      <c r="TQ56" s="599"/>
      <c r="TR56" s="599"/>
      <c r="TS56" s="599"/>
      <c r="TT56" s="599"/>
      <c r="TU56" s="599"/>
      <c r="TV56" s="599"/>
      <c r="TW56" s="599"/>
      <c r="TX56" s="599"/>
      <c r="TY56" s="599"/>
      <c r="TZ56" s="599"/>
      <c r="UA56" s="599"/>
      <c r="UB56" s="599"/>
      <c r="UC56" s="599"/>
      <c r="UD56" s="599"/>
      <c r="UE56" s="599"/>
      <c r="UF56" s="599"/>
      <c r="UG56" s="599"/>
      <c r="UH56" s="599"/>
      <c r="UI56" s="599"/>
      <c r="UJ56" s="599"/>
      <c r="UK56" s="599"/>
      <c r="UL56" s="599"/>
      <c r="UM56" s="599"/>
      <c r="UN56" s="599"/>
      <c r="UO56" s="599"/>
      <c r="UP56" s="599"/>
      <c r="UQ56" s="599"/>
      <c r="UR56" s="599"/>
      <c r="US56" s="599"/>
      <c r="UT56" s="599"/>
      <c r="UU56" s="599"/>
      <c r="UV56" s="599"/>
      <c r="UW56" s="599"/>
      <c r="UX56" s="599"/>
      <c r="UY56" s="599"/>
      <c r="UZ56" s="599"/>
      <c r="VA56" s="599"/>
      <c r="VB56" s="599"/>
      <c r="VC56" s="599"/>
      <c r="VD56" s="599"/>
      <c r="VE56" s="599"/>
      <c r="VF56" s="599"/>
      <c r="VG56" s="599"/>
      <c r="VH56" s="599"/>
      <c r="VI56" s="599"/>
      <c r="VJ56" s="599"/>
      <c r="VK56" s="599"/>
      <c r="VL56" s="599"/>
      <c r="VM56" s="599"/>
      <c r="VN56" s="599"/>
      <c r="VO56" s="599"/>
      <c r="VP56" s="599"/>
      <c r="VQ56" s="599"/>
      <c r="VR56" s="599"/>
      <c r="VS56" s="599"/>
      <c r="VT56" s="599"/>
      <c r="VU56" s="599"/>
      <c r="VV56" s="599"/>
      <c r="VW56" s="599"/>
      <c r="VX56" s="599"/>
      <c r="VY56" s="599"/>
      <c r="VZ56" s="599"/>
      <c r="WA56" s="599"/>
      <c r="WB56" s="599"/>
      <c r="WC56" s="599"/>
      <c r="WD56" s="599"/>
      <c r="WE56" s="599"/>
      <c r="WF56" s="599"/>
      <c r="WG56" s="599"/>
      <c r="WH56" s="599"/>
      <c r="WI56" s="599"/>
      <c r="WJ56" s="599"/>
      <c r="WK56" s="599"/>
      <c r="WL56" s="599"/>
      <c r="WM56" s="599"/>
      <c r="WN56" s="599"/>
      <c r="WO56" s="599"/>
      <c r="WP56" s="599"/>
      <c r="WQ56" s="599"/>
      <c r="WR56" s="599"/>
      <c r="WS56" s="599"/>
      <c r="WT56" s="599"/>
      <c r="WU56" s="599"/>
      <c r="WV56" s="599"/>
      <c r="WW56" s="599"/>
      <c r="WX56" s="599"/>
      <c r="WY56" s="599"/>
      <c r="WZ56" s="599"/>
      <c r="XA56" s="599"/>
      <c r="XB56" s="599"/>
      <c r="XC56" s="599"/>
      <c r="XD56" s="599"/>
      <c r="XE56" s="599"/>
      <c r="XF56" s="599"/>
      <c r="XG56" s="599"/>
      <c r="XH56" s="599"/>
      <c r="XI56" s="599"/>
      <c r="XJ56" s="599"/>
      <c r="XK56" s="599"/>
      <c r="XL56" s="599"/>
      <c r="XM56" s="599"/>
      <c r="XN56" s="599"/>
      <c r="XO56" s="599"/>
      <c r="XP56" s="599"/>
      <c r="XQ56" s="599"/>
      <c r="XR56" s="599"/>
      <c r="XS56" s="599"/>
      <c r="XT56" s="599"/>
      <c r="XU56" s="599"/>
      <c r="XV56" s="599"/>
      <c r="XW56" s="599"/>
      <c r="XX56" s="599"/>
      <c r="XY56" s="599"/>
      <c r="XZ56" s="599"/>
      <c r="YA56" s="599"/>
      <c r="YB56" s="599"/>
      <c r="YC56" s="599"/>
      <c r="YD56" s="599"/>
      <c r="YE56" s="599"/>
      <c r="YF56" s="599"/>
      <c r="YG56" s="599"/>
      <c r="YH56" s="599"/>
      <c r="YI56" s="599"/>
      <c r="YJ56" s="599"/>
      <c r="YK56" s="599"/>
      <c r="YL56" s="599"/>
      <c r="YM56" s="599"/>
      <c r="YN56" s="599"/>
      <c r="YO56" s="599"/>
      <c r="YP56" s="599"/>
      <c r="YQ56" s="599"/>
      <c r="YR56" s="599"/>
      <c r="YS56" s="599"/>
      <c r="YT56" s="599"/>
      <c r="YU56" s="599"/>
      <c r="YV56" s="599"/>
      <c r="YW56" s="599"/>
      <c r="YX56" s="599"/>
      <c r="YY56" s="599"/>
      <c r="YZ56" s="599"/>
      <c r="ZA56" s="599"/>
      <c r="ZB56" s="599"/>
      <c r="ZC56" s="599"/>
      <c r="ZD56" s="599"/>
      <c r="ZE56" s="599"/>
      <c r="ZF56" s="599"/>
      <c r="ZG56" s="599"/>
      <c r="ZH56" s="599"/>
      <c r="ZI56" s="599"/>
      <c r="ZJ56" s="599"/>
      <c r="ZK56" s="599"/>
      <c r="ZL56" s="599"/>
      <c r="ZM56" s="599"/>
      <c r="ZN56" s="599"/>
      <c r="ZO56" s="599"/>
      <c r="ZP56" s="599"/>
      <c r="ZQ56" s="599"/>
      <c r="ZR56" s="599"/>
      <c r="ZS56" s="599"/>
      <c r="ZT56" s="599"/>
      <c r="ZU56" s="599"/>
      <c r="ZV56" s="599"/>
      <c r="ZW56" s="599"/>
      <c r="ZX56" s="599"/>
      <c r="ZY56" s="599"/>
      <c r="ZZ56" s="599"/>
    </row>
    <row r="57" spans="1:702" s="668" customFormat="1">
      <c r="A57" s="599"/>
      <c r="B57" s="599"/>
      <c r="C57" s="599"/>
      <c r="D57" s="667"/>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599"/>
      <c r="BK57" s="599"/>
      <c r="BL57" s="599"/>
      <c r="BM57" s="599"/>
      <c r="BN57" s="599"/>
      <c r="BO57" s="599"/>
      <c r="BP57" s="599"/>
      <c r="BQ57" s="599"/>
      <c r="BR57" s="599"/>
      <c r="BS57" s="599"/>
      <c r="BT57" s="599"/>
      <c r="BU57" s="599"/>
      <c r="BV57" s="599"/>
      <c r="BW57" s="599"/>
      <c r="BX57" s="599"/>
      <c r="BY57" s="599"/>
      <c r="BZ57" s="599"/>
      <c r="CA57" s="599"/>
      <c r="CB57" s="599"/>
      <c r="CC57" s="599"/>
      <c r="CD57" s="599"/>
      <c r="CE57" s="599"/>
      <c r="CF57" s="599"/>
      <c r="CG57" s="599"/>
      <c r="CH57" s="599"/>
      <c r="CI57" s="599"/>
      <c r="CJ57" s="599"/>
      <c r="CK57" s="599"/>
      <c r="CL57" s="599"/>
      <c r="CM57" s="599"/>
      <c r="CN57" s="599"/>
      <c r="CO57" s="599"/>
      <c r="CP57" s="599"/>
      <c r="CQ57" s="599"/>
      <c r="CR57" s="599"/>
      <c r="CS57" s="599"/>
      <c r="CT57" s="599"/>
      <c r="CU57" s="599"/>
      <c r="CV57" s="599"/>
      <c r="CW57" s="599"/>
      <c r="CX57" s="599"/>
      <c r="CY57" s="599"/>
      <c r="CZ57" s="599"/>
      <c r="DA57" s="599"/>
      <c r="DB57" s="599"/>
      <c r="DC57" s="599"/>
      <c r="DD57" s="599"/>
      <c r="DE57" s="599"/>
      <c r="DF57" s="599"/>
      <c r="DG57" s="599"/>
      <c r="DH57" s="599"/>
      <c r="DI57" s="599"/>
      <c r="DJ57" s="599"/>
      <c r="DK57" s="599"/>
      <c r="DL57" s="599"/>
      <c r="DM57" s="599"/>
      <c r="DN57" s="599"/>
      <c r="DO57" s="599"/>
      <c r="DP57" s="599"/>
      <c r="DQ57" s="599"/>
      <c r="DR57" s="599"/>
      <c r="DS57" s="599"/>
      <c r="DT57" s="599"/>
      <c r="DU57" s="599"/>
      <c r="DV57" s="599"/>
      <c r="DW57" s="599"/>
      <c r="DX57" s="599"/>
      <c r="DY57" s="599"/>
      <c r="DZ57" s="599"/>
      <c r="EA57" s="599"/>
      <c r="EB57" s="599"/>
      <c r="EC57" s="599"/>
      <c r="ED57" s="599"/>
      <c r="EE57" s="599"/>
      <c r="EF57" s="599"/>
      <c r="EG57" s="599"/>
      <c r="EH57" s="599"/>
      <c r="EI57" s="599"/>
      <c r="EJ57" s="599"/>
      <c r="EK57" s="599"/>
      <c r="EL57" s="599"/>
      <c r="EM57" s="599"/>
      <c r="EN57" s="599"/>
      <c r="EO57" s="599"/>
      <c r="EP57" s="599"/>
      <c r="EQ57" s="599"/>
      <c r="ER57" s="599"/>
      <c r="ES57" s="599"/>
      <c r="ET57" s="599"/>
      <c r="EU57" s="599"/>
      <c r="EV57" s="599"/>
      <c r="EW57" s="599"/>
      <c r="EX57" s="599"/>
      <c r="EY57" s="599"/>
      <c r="EZ57" s="599"/>
      <c r="FA57" s="599"/>
      <c r="FB57" s="599"/>
      <c r="FC57" s="599"/>
      <c r="FD57" s="599"/>
      <c r="FE57" s="599"/>
      <c r="FF57" s="599"/>
      <c r="FG57" s="599"/>
      <c r="FH57" s="599"/>
      <c r="FI57" s="599"/>
      <c r="FJ57" s="599"/>
      <c r="FK57" s="599"/>
      <c r="FL57" s="599"/>
      <c r="FM57" s="599"/>
      <c r="FN57" s="599"/>
      <c r="FO57" s="599"/>
      <c r="FP57" s="599"/>
      <c r="FQ57" s="599"/>
      <c r="FR57" s="599"/>
      <c r="FS57" s="599"/>
      <c r="FT57" s="599"/>
      <c r="FU57" s="599"/>
      <c r="FV57" s="599"/>
      <c r="FW57" s="599"/>
      <c r="FX57" s="599"/>
      <c r="FY57" s="599"/>
      <c r="FZ57" s="599"/>
      <c r="GA57" s="599"/>
      <c r="GB57" s="599"/>
      <c r="GC57" s="599"/>
      <c r="GD57" s="599"/>
      <c r="GE57" s="599"/>
      <c r="GF57" s="599"/>
      <c r="GG57" s="599"/>
      <c r="GH57" s="599"/>
      <c r="GI57" s="599"/>
      <c r="GJ57" s="599"/>
      <c r="GK57" s="599"/>
      <c r="GL57" s="599"/>
      <c r="GM57" s="599"/>
      <c r="GN57" s="599"/>
      <c r="GO57" s="599"/>
      <c r="GP57" s="599"/>
      <c r="GQ57" s="599"/>
      <c r="GR57" s="599"/>
      <c r="GS57" s="599"/>
      <c r="GT57" s="599"/>
      <c r="GU57" s="599"/>
      <c r="GV57" s="599"/>
      <c r="GW57" s="599"/>
      <c r="GX57" s="599"/>
      <c r="GY57" s="599"/>
      <c r="GZ57" s="599"/>
      <c r="HA57" s="599"/>
      <c r="HB57" s="599"/>
      <c r="HC57" s="599"/>
      <c r="HD57" s="599"/>
      <c r="HE57" s="599"/>
      <c r="HF57" s="599"/>
      <c r="HG57" s="599"/>
      <c r="HH57" s="599"/>
      <c r="HI57" s="599"/>
      <c r="HJ57" s="599"/>
      <c r="HK57" s="599"/>
      <c r="HL57" s="599"/>
      <c r="HM57" s="599"/>
      <c r="HN57" s="599"/>
      <c r="HO57" s="599"/>
      <c r="HP57" s="599"/>
      <c r="HQ57" s="599"/>
      <c r="HR57" s="599"/>
      <c r="HS57" s="599"/>
      <c r="HT57" s="599"/>
      <c r="HU57" s="599"/>
      <c r="HV57" s="599"/>
      <c r="HW57" s="599"/>
      <c r="HX57" s="599"/>
      <c r="HY57" s="599"/>
      <c r="HZ57" s="599"/>
      <c r="IA57" s="599"/>
      <c r="IB57" s="599"/>
      <c r="IC57" s="599"/>
      <c r="ID57" s="599"/>
      <c r="IE57" s="599"/>
      <c r="IF57" s="599"/>
      <c r="IG57" s="599"/>
      <c r="IH57" s="599"/>
      <c r="II57" s="599"/>
      <c r="IJ57" s="599"/>
      <c r="IK57" s="599"/>
      <c r="IL57" s="599"/>
      <c r="IM57" s="599"/>
      <c r="IN57" s="599"/>
      <c r="IO57" s="599"/>
      <c r="IP57" s="599"/>
      <c r="IQ57" s="599"/>
      <c r="IR57" s="599"/>
      <c r="IS57" s="599"/>
      <c r="IT57" s="599"/>
      <c r="IU57" s="599"/>
      <c r="IV57" s="599"/>
      <c r="IW57" s="599"/>
      <c r="IX57" s="599"/>
      <c r="IY57" s="599"/>
      <c r="IZ57" s="599"/>
      <c r="JA57" s="599"/>
      <c r="JB57" s="599"/>
      <c r="JC57" s="599"/>
      <c r="JD57" s="599"/>
      <c r="JE57" s="599"/>
      <c r="JF57" s="599"/>
      <c r="JG57" s="599"/>
      <c r="JH57" s="599"/>
      <c r="JI57" s="599"/>
      <c r="JJ57" s="599"/>
      <c r="JK57" s="599"/>
      <c r="JL57" s="599"/>
      <c r="JM57" s="599"/>
      <c r="JN57" s="599"/>
      <c r="JO57" s="599"/>
      <c r="JP57" s="599"/>
      <c r="JQ57" s="599"/>
      <c r="JR57" s="599"/>
      <c r="JS57" s="599"/>
      <c r="JT57" s="599"/>
      <c r="JU57" s="599"/>
      <c r="JV57" s="599"/>
      <c r="JW57" s="599"/>
      <c r="JX57" s="599"/>
      <c r="JY57" s="599"/>
      <c r="JZ57" s="599"/>
      <c r="KA57" s="599"/>
      <c r="KB57" s="599"/>
      <c r="KC57" s="599"/>
      <c r="KD57" s="599"/>
      <c r="KE57" s="599"/>
      <c r="KF57" s="599"/>
      <c r="KG57" s="599"/>
      <c r="KH57" s="599"/>
      <c r="KI57" s="599"/>
      <c r="KJ57" s="599"/>
      <c r="KK57" s="599"/>
      <c r="KL57" s="599"/>
      <c r="KM57" s="599"/>
      <c r="KN57" s="599"/>
      <c r="KO57" s="599"/>
      <c r="KP57" s="599"/>
      <c r="KQ57" s="599"/>
      <c r="KR57" s="599"/>
      <c r="KS57" s="599"/>
      <c r="KT57" s="599"/>
      <c r="KU57" s="599"/>
      <c r="KV57" s="599"/>
      <c r="KW57" s="599"/>
      <c r="KX57" s="599"/>
      <c r="KY57" s="599"/>
      <c r="KZ57" s="599"/>
      <c r="LA57" s="599"/>
      <c r="LB57" s="599"/>
      <c r="LC57" s="599"/>
      <c r="LD57" s="599"/>
      <c r="LE57" s="599"/>
      <c r="LF57" s="599"/>
      <c r="LG57" s="599"/>
      <c r="LH57" s="599"/>
      <c r="LI57" s="599"/>
      <c r="LJ57" s="599"/>
      <c r="LK57" s="599"/>
      <c r="LL57" s="599"/>
      <c r="LM57" s="599"/>
      <c r="LN57" s="599"/>
      <c r="LO57" s="599"/>
      <c r="LP57" s="599"/>
      <c r="LQ57" s="599"/>
      <c r="LR57" s="599"/>
      <c r="LS57" s="599"/>
      <c r="LT57" s="599"/>
      <c r="LU57" s="599"/>
      <c r="LV57" s="599"/>
      <c r="LW57" s="599"/>
      <c r="LX57" s="599"/>
      <c r="LY57" s="599"/>
      <c r="LZ57" s="599"/>
      <c r="MA57" s="599"/>
      <c r="MB57" s="599"/>
      <c r="MC57" s="599"/>
      <c r="MD57" s="599"/>
      <c r="ME57" s="599"/>
      <c r="MF57" s="599"/>
      <c r="MG57" s="599"/>
      <c r="MH57" s="599"/>
      <c r="MI57" s="599"/>
      <c r="MJ57" s="599"/>
      <c r="MK57" s="599"/>
      <c r="ML57" s="599"/>
      <c r="MM57" s="599"/>
      <c r="MN57" s="599"/>
      <c r="MO57" s="599"/>
      <c r="MP57" s="599"/>
      <c r="MQ57" s="599"/>
      <c r="MR57" s="599"/>
      <c r="MS57" s="599"/>
      <c r="MT57" s="599"/>
      <c r="MU57" s="599"/>
      <c r="MV57" s="599"/>
      <c r="MW57" s="599"/>
      <c r="MX57" s="599"/>
      <c r="MY57" s="599"/>
      <c r="MZ57" s="599"/>
      <c r="NA57" s="599"/>
      <c r="NB57" s="599"/>
      <c r="NC57" s="599"/>
      <c r="ND57" s="599"/>
      <c r="NE57" s="599"/>
      <c r="NF57" s="599"/>
      <c r="NG57" s="599"/>
      <c r="NH57" s="599"/>
      <c r="NI57" s="599"/>
      <c r="NJ57" s="599"/>
      <c r="NK57" s="599"/>
      <c r="NL57" s="599"/>
      <c r="NM57" s="599"/>
      <c r="NN57" s="599"/>
      <c r="NO57" s="599"/>
      <c r="NP57" s="599"/>
      <c r="NQ57" s="599"/>
      <c r="NR57" s="599"/>
      <c r="NS57" s="599"/>
      <c r="NT57" s="599"/>
      <c r="NU57" s="599"/>
      <c r="NV57" s="599"/>
      <c r="NW57" s="599"/>
      <c r="NX57" s="599"/>
      <c r="NY57" s="599"/>
      <c r="NZ57" s="599"/>
      <c r="OA57" s="599"/>
      <c r="OB57" s="599"/>
      <c r="OC57" s="599"/>
      <c r="OD57" s="599"/>
      <c r="OE57" s="599"/>
      <c r="OF57" s="599"/>
      <c r="OG57" s="599"/>
      <c r="OH57" s="599"/>
      <c r="OI57" s="599"/>
      <c r="OJ57" s="599"/>
      <c r="OK57" s="599"/>
      <c r="OL57" s="599"/>
      <c r="OM57" s="599"/>
      <c r="ON57" s="599"/>
      <c r="OO57" s="599"/>
      <c r="OP57" s="599"/>
      <c r="OQ57" s="599"/>
      <c r="OR57" s="599"/>
      <c r="OS57" s="599"/>
      <c r="OT57" s="599"/>
      <c r="OU57" s="599"/>
      <c r="OV57" s="599"/>
      <c r="OW57" s="599"/>
      <c r="OX57" s="599"/>
      <c r="OY57" s="599"/>
      <c r="OZ57" s="599"/>
      <c r="PA57" s="599"/>
      <c r="PB57" s="599"/>
      <c r="PC57" s="599"/>
      <c r="PD57" s="599"/>
      <c r="PE57" s="599"/>
      <c r="PF57" s="599"/>
      <c r="PG57" s="599"/>
      <c r="PH57" s="599"/>
      <c r="PI57" s="599"/>
      <c r="PJ57" s="599"/>
      <c r="PK57" s="599"/>
      <c r="PL57" s="599"/>
      <c r="PM57" s="599"/>
      <c r="PN57" s="599"/>
      <c r="PO57" s="599"/>
      <c r="PP57" s="599"/>
      <c r="PQ57" s="599"/>
      <c r="PR57" s="599"/>
      <c r="PS57" s="599"/>
      <c r="PT57" s="599"/>
      <c r="PU57" s="599"/>
      <c r="PV57" s="599"/>
      <c r="PW57" s="599"/>
      <c r="PX57" s="599"/>
      <c r="PY57" s="599"/>
      <c r="PZ57" s="599"/>
      <c r="QA57" s="599"/>
      <c r="QB57" s="599"/>
      <c r="QC57" s="599"/>
      <c r="QD57" s="599"/>
      <c r="QE57" s="599"/>
      <c r="QF57" s="599"/>
      <c r="QG57" s="599"/>
      <c r="QH57" s="599"/>
      <c r="QI57" s="599"/>
      <c r="QJ57" s="599"/>
      <c r="QK57" s="599"/>
      <c r="QL57" s="599"/>
      <c r="QM57" s="599"/>
      <c r="QN57" s="599"/>
      <c r="QO57" s="599"/>
      <c r="QP57" s="599"/>
      <c r="QQ57" s="599"/>
      <c r="QR57" s="599"/>
      <c r="QS57" s="599"/>
      <c r="QT57" s="599"/>
      <c r="QU57" s="599"/>
      <c r="QV57" s="599"/>
      <c r="QW57" s="599"/>
      <c r="QX57" s="599"/>
      <c r="QY57" s="599"/>
      <c r="QZ57" s="599"/>
      <c r="RA57" s="599"/>
      <c r="RB57" s="599"/>
      <c r="RC57" s="599"/>
      <c r="RD57" s="599"/>
      <c r="RE57" s="599"/>
      <c r="RF57" s="599"/>
      <c r="RG57" s="599"/>
      <c r="RH57" s="599"/>
      <c r="RI57" s="599"/>
      <c r="RJ57" s="599"/>
      <c r="RK57" s="599"/>
      <c r="RL57" s="599"/>
      <c r="RM57" s="599"/>
      <c r="RN57" s="599"/>
      <c r="RO57" s="599"/>
      <c r="RP57" s="599"/>
      <c r="RQ57" s="599"/>
      <c r="RR57" s="599"/>
      <c r="RS57" s="599"/>
      <c r="RT57" s="599"/>
      <c r="RU57" s="599"/>
      <c r="RV57" s="599"/>
      <c r="RW57" s="599"/>
      <c r="RX57" s="599"/>
      <c r="RY57" s="599"/>
      <c r="RZ57" s="599"/>
      <c r="SA57" s="599"/>
      <c r="SB57" s="599"/>
      <c r="SC57" s="599"/>
      <c r="SD57" s="599"/>
      <c r="SE57" s="599"/>
      <c r="SF57" s="599"/>
      <c r="SG57" s="599"/>
      <c r="SH57" s="599"/>
      <c r="SI57" s="599"/>
      <c r="SJ57" s="599"/>
      <c r="SK57" s="599"/>
      <c r="SL57" s="599"/>
      <c r="SM57" s="599"/>
      <c r="SN57" s="599"/>
      <c r="SO57" s="599"/>
      <c r="SP57" s="599"/>
      <c r="SQ57" s="599"/>
      <c r="SR57" s="599"/>
      <c r="SS57" s="599"/>
      <c r="ST57" s="599"/>
      <c r="SU57" s="599"/>
      <c r="SV57" s="599"/>
      <c r="SW57" s="599"/>
      <c r="SX57" s="599"/>
      <c r="SY57" s="599"/>
      <c r="SZ57" s="599"/>
      <c r="TA57" s="599"/>
      <c r="TB57" s="599"/>
      <c r="TC57" s="599"/>
      <c r="TD57" s="599"/>
      <c r="TE57" s="599"/>
      <c r="TF57" s="599"/>
      <c r="TG57" s="599"/>
      <c r="TH57" s="599"/>
      <c r="TI57" s="599"/>
      <c r="TJ57" s="599"/>
      <c r="TK57" s="599"/>
      <c r="TL57" s="599"/>
      <c r="TM57" s="599"/>
      <c r="TN57" s="599"/>
      <c r="TO57" s="599"/>
      <c r="TP57" s="599"/>
      <c r="TQ57" s="599"/>
      <c r="TR57" s="599"/>
      <c r="TS57" s="599"/>
      <c r="TT57" s="599"/>
      <c r="TU57" s="599"/>
      <c r="TV57" s="599"/>
      <c r="TW57" s="599"/>
      <c r="TX57" s="599"/>
      <c r="TY57" s="599"/>
      <c r="TZ57" s="599"/>
      <c r="UA57" s="599"/>
      <c r="UB57" s="599"/>
      <c r="UC57" s="599"/>
      <c r="UD57" s="599"/>
      <c r="UE57" s="599"/>
      <c r="UF57" s="599"/>
      <c r="UG57" s="599"/>
      <c r="UH57" s="599"/>
      <c r="UI57" s="599"/>
      <c r="UJ57" s="599"/>
      <c r="UK57" s="599"/>
      <c r="UL57" s="599"/>
      <c r="UM57" s="599"/>
      <c r="UN57" s="599"/>
      <c r="UO57" s="599"/>
      <c r="UP57" s="599"/>
      <c r="UQ57" s="599"/>
      <c r="UR57" s="599"/>
      <c r="US57" s="599"/>
      <c r="UT57" s="599"/>
      <c r="UU57" s="599"/>
      <c r="UV57" s="599"/>
      <c r="UW57" s="599"/>
      <c r="UX57" s="599"/>
      <c r="UY57" s="599"/>
      <c r="UZ57" s="599"/>
      <c r="VA57" s="599"/>
      <c r="VB57" s="599"/>
      <c r="VC57" s="599"/>
      <c r="VD57" s="599"/>
      <c r="VE57" s="599"/>
      <c r="VF57" s="599"/>
      <c r="VG57" s="599"/>
      <c r="VH57" s="599"/>
      <c r="VI57" s="599"/>
      <c r="VJ57" s="599"/>
      <c r="VK57" s="599"/>
      <c r="VL57" s="599"/>
      <c r="VM57" s="599"/>
      <c r="VN57" s="599"/>
      <c r="VO57" s="599"/>
      <c r="VP57" s="599"/>
      <c r="VQ57" s="599"/>
      <c r="VR57" s="599"/>
      <c r="VS57" s="599"/>
      <c r="VT57" s="599"/>
      <c r="VU57" s="599"/>
      <c r="VV57" s="599"/>
      <c r="VW57" s="599"/>
      <c r="VX57" s="599"/>
      <c r="VY57" s="599"/>
      <c r="VZ57" s="599"/>
      <c r="WA57" s="599"/>
      <c r="WB57" s="599"/>
      <c r="WC57" s="599"/>
      <c r="WD57" s="599"/>
      <c r="WE57" s="599"/>
      <c r="WF57" s="599"/>
      <c r="WG57" s="599"/>
      <c r="WH57" s="599"/>
      <c r="WI57" s="599"/>
      <c r="WJ57" s="599"/>
      <c r="WK57" s="599"/>
      <c r="WL57" s="599"/>
      <c r="WM57" s="599"/>
      <c r="WN57" s="599"/>
      <c r="WO57" s="599"/>
      <c r="WP57" s="599"/>
      <c r="WQ57" s="599"/>
      <c r="WR57" s="599"/>
      <c r="WS57" s="599"/>
      <c r="WT57" s="599"/>
      <c r="WU57" s="599"/>
      <c r="WV57" s="599"/>
      <c r="WW57" s="599"/>
      <c r="WX57" s="599"/>
      <c r="WY57" s="599"/>
      <c r="WZ57" s="599"/>
      <c r="XA57" s="599"/>
      <c r="XB57" s="599"/>
      <c r="XC57" s="599"/>
      <c r="XD57" s="599"/>
      <c r="XE57" s="599"/>
      <c r="XF57" s="599"/>
      <c r="XG57" s="599"/>
      <c r="XH57" s="599"/>
      <c r="XI57" s="599"/>
      <c r="XJ57" s="599"/>
      <c r="XK57" s="599"/>
      <c r="XL57" s="599"/>
      <c r="XM57" s="599"/>
      <c r="XN57" s="599"/>
      <c r="XO57" s="599"/>
      <c r="XP57" s="599"/>
      <c r="XQ57" s="599"/>
      <c r="XR57" s="599"/>
      <c r="XS57" s="599"/>
      <c r="XT57" s="599"/>
      <c r="XU57" s="599"/>
      <c r="XV57" s="599"/>
      <c r="XW57" s="599"/>
      <c r="XX57" s="599"/>
      <c r="XY57" s="599"/>
      <c r="XZ57" s="599"/>
      <c r="YA57" s="599"/>
      <c r="YB57" s="599"/>
      <c r="YC57" s="599"/>
      <c r="YD57" s="599"/>
      <c r="YE57" s="599"/>
      <c r="YF57" s="599"/>
      <c r="YG57" s="599"/>
      <c r="YH57" s="599"/>
      <c r="YI57" s="599"/>
      <c r="YJ57" s="599"/>
      <c r="YK57" s="599"/>
      <c r="YL57" s="599"/>
      <c r="YM57" s="599"/>
      <c r="YN57" s="599"/>
      <c r="YO57" s="599"/>
      <c r="YP57" s="599"/>
      <c r="YQ57" s="599"/>
      <c r="YR57" s="599"/>
      <c r="YS57" s="599"/>
      <c r="YT57" s="599"/>
      <c r="YU57" s="599"/>
      <c r="YV57" s="599"/>
      <c r="YW57" s="599"/>
      <c r="YX57" s="599"/>
      <c r="YY57" s="599"/>
      <c r="YZ57" s="599"/>
      <c r="ZA57" s="599"/>
      <c r="ZB57" s="599"/>
      <c r="ZC57" s="599"/>
      <c r="ZD57" s="599"/>
      <c r="ZE57" s="599"/>
      <c r="ZF57" s="599"/>
      <c r="ZG57" s="599"/>
      <c r="ZH57" s="599"/>
      <c r="ZI57" s="599"/>
      <c r="ZJ57" s="599"/>
      <c r="ZK57" s="599"/>
      <c r="ZL57" s="599"/>
      <c r="ZM57" s="599"/>
      <c r="ZN57" s="599"/>
      <c r="ZO57" s="599"/>
      <c r="ZP57" s="599"/>
      <c r="ZQ57" s="599"/>
      <c r="ZR57" s="599"/>
      <c r="ZS57" s="599"/>
      <c r="ZT57" s="599"/>
      <c r="ZU57" s="599"/>
      <c r="ZV57" s="599"/>
      <c r="ZW57" s="599"/>
      <c r="ZX57" s="599"/>
      <c r="ZY57" s="599"/>
      <c r="ZZ57" s="599"/>
    </row>
    <row r="58" spans="1:702" s="668" customFormat="1">
      <c r="A58" s="599"/>
      <c r="B58" s="599"/>
      <c r="C58" s="599"/>
      <c r="D58" s="667"/>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599"/>
      <c r="BR58" s="599"/>
      <c r="BS58" s="599"/>
      <c r="BT58" s="599"/>
      <c r="BU58" s="599"/>
      <c r="BV58" s="599"/>
      <c r="BW58" s="599"/>
      <c r="BX58" s="599"/>
      <c r="BY58" s="599"/>
      <c r="BZ58" s="599"/>
      <c r="CA58" s="599"/>
      <c r="CB58" s="599"/>
      <c r="CC58" s="599"/>
      <c r="CD58" s="599"/>
      <c r="CE58" s="599"/>
      <c r="CF58" s="599"/>
      <c r="CG58" s="599"/>
      <c r="CH58" s="599"/>
      <c r="CI58" s="599"/>
      <c r="CJ58" s="599"/>
      <c r="CK58" s="599"/>
      <c r="CL58" s="599"/>
      <c r="CM58" s="599"/>
      <c r="CN58" s="599"/>
      <c r="CO58" s="599"/>
      <c r="CP58" s="599"/>
      <c r="CQ58" s="599"/>
      <c r="CR58" s="599"/>
      <c r="CS58" s="599"/>
      <c r="CT58" s="599"/>
      <c r="CU58" s="599"/>
      <c r="CV58" s="599"/>
      <c r="CW58" s="599"/>
      <c r="CX58" s="599"/>
      <c r="CY58" s="599"/>
      <c r="CZ58" s="599"/>
      <c r="DA58" s="599"/>
      <c r="DB58" s="599"/>
      <c r="DC58" s="599"/>
      <c r="DD58" s="599"/>
      <c r="DE58" s="599"/>
      <c r="DF58" s="599"/>
      <c r="DG58" s="599"/>
      <c r="DH58" s="599"/>
      <c r="DI58" s="599"/>
      <c r="DJ58" s="599"/>
      <c r="DK58" s="599"/>
      <c r="DL58" s="599"/>
      <c r="DM58" s="599"/>
      <c r="DN58" s="599"/>
      <c r="DO58" s="599"/>
      <c r="DP58" s="599"/>
      <c r="DQ58" s="599"/>
      <c r="DR58" s="599"/>
      <c r="DS58" s="599"/>
      <c r="DT58" s="599"/>
      <c r="DU58" s="599"/>
      <c r="DV58" s="599"/>
      <c r="DW58" s="599"/>
      <c r="DX58" s="599"/>
      <c r="DY58" s="599"/>
      <c r="DZ58" s="599"/>
      <c r="EA58" s="599"/>
      <c r="EB58" s="599"/>
      <c r="EC58" s="599"/>
      <c r="ED58" s="599"/>
      <c r="EE58" s="599"/>
      <c r="EF58" s="599"/>
      <c r="EG58" s="599"/>
      <c r="EH58" s="599"/>
      <c r="EI58" s="599"/>
      <c r="EJ58" s="599"/>
      <c r="EK58" s="599"/>
      <c r="EL58" s="599"/>
      <c r="EM58" s="599"/>
      <c r="EN58" s="599"/>
      <c r="EO58" s="599"/>
      <c r="EP58" s="599"/>
      <c r="EQ58" s="599"/>
      <c r="ER58" s="599"/>
      <c r="ES58" s="599"/>
      <c r="ET58" s="599"/>
      <c r="EU58" s="599"/>
      <c r="EV58" s="599"/>
      <c r="EW58" s="599"/>
      <c r="EX58" s="599"/>
      <c r="EY58" s="599"/>
      <c r="EZ58" s="599"/>
      <c r="FA58" s="599"/>
      <c r="FB58" s="599"/>
      <c r="FC58" s="599"/>
      <c r="FD58" s="599"/>
      <c r="FE58" s="599"/>
      <c r="FF58" s="599"/>
      <c r="FG58" s="599"/>
      <c r="FH58" s="599"/>
      <c r="FI58" s="599"/>
      <c r="FJ58" s="599"/>
      <c r="FK58" s="599"/>
      <c r="FL58" s="599"/>
      <c r="FM58" s="599"/>
      <c r="FN58" s="599"/>
      <c r="FO58" s="599"/>
      <c r="FP58" s="599"/>
      <c r="FQ58" s="599"/>
      <c r="FR58" s="599"/>
      <c r="FS58" s="599"/>
      <c r="FT58" s="599"/>
      <c r="FU58" s="599"/>
      <c r="FV58" s="599"/>
      <c r="FW58" s="599"/>
      <c r="FX58" s="599"/>
      <c r="FY58" s="599"/>
      <c r="FZ58" s="599"/>
      <c r="GA58" s="599"/>
      <c r="GB58" s="599"/>
      <c r="GC58" s="599"/>
      <c r="GD58" s="599"/>
      <c r="GE58" s="599"/>
      <c r="GF58" s="599"/>
      <c r="GG58" s="599"/>
      <c r="GH58" s="599"/>
      <c r="GI58" s="599"/>
      <c r="GJ58" s="599"/>
      <c r="GK58" s="599"/>
      <c r="GL58" s="599"/>
      <c r="GM58" s="599"/>
      <c r="GN58" s="599"/>
      <c r="GO58" s="599"/>
      <c r="GP58" s="599"/>
      <c r="GQ58" s="599"/>
      <c r="GR58" s="599"/>
      <c r="GS58" s="599"/>
      <c r="GT58" s="599"/>
      <c r="GU58" s="599"/>
      <c r="GV58" s="599"/>
      <c r="GW58" s="599"/>
      <c r="GX58" s="599"/>
      <c r="GY58" s="599"/>
      <c r="GZ58" s="599"/>
      <c r="HA58" s="599"/>
      <c r="HB58" s="599"/>
      <c r="HC58" s="599"/>
      <c r="HD58" s="599"/>
      <c r="HE58" s="599"/>
      <c r="HF58" s="599"/>
      <c r="HG58" s="599"/>
      <c r="HH58" s="599"/>
      <c r="HI58" s="599"/>
      <c r="HJ58" s="599"/>
      <c r="HK58" s="599"/>
      <c r="HL58" s="599"/>
      <c r="HM58" s="599"/>
      <c r="HN58" s="599"/>
      <c r="HO58" s="599"/>
      <c r="HP58" s="599"/>
      <c r="HQ58" s="599"/>
      <c r="HR58" s="599"/>
      <c r="HS58" s="599"/>
      <c r="HT58" s="599"/>
      <c r="HU58" s="599"/>
      <c r="HV58" s="599"/>
      <c r="HW58" s="599"/>
      <c r="HX58" s="599"/>
      <c r="HY58" s="599"/>
      <c r="HZ58" s="599"/>
      <c r="IA58" s="599"/>
      <c r="IB58" s="599"/>
      <c r="IC58" s="599"/>
      <c r="ID58" s="599"/>
      <c r="IE58" s="599"/>
      <c r="IF58" s="599"/>
      <c r="IG58" s="599"/>
      <c r="IH58" s="599"/>
      <c r="II58" s="599"/>
      <c r="IJ58" s="599"/>
      <c r="IK58" s="599"/>
      <c r="IL58" s="599"/>
      <c r="IM58" s="599"/>
      <c r="IN58" s="599"/>
      <c r="IO58" s="599"/>
      <c r="IP58" s="599"/>
      <c r="IQ58" s="599"/>
      <c r="IR58" s="599"/>
      <c r="IS58" s="599"/>
      <c r="IT58" s="599"/>
      <c r="IU58" s="599"/>
      <c r="IV58" s="599"/>
      <c r="IW58" s="599"/>
      <c r="IX58" s="599"/>
      <c r="IY58" s="599"/>
      <c r="IZ58" s="599"/>
      <c r="JA58" s="599"/>
      <c r="JB58" s="599"/>
      <c r="JC58" s="599"/>
      <c r="JD58" s="599"/>
      <c r="JE58" s="599"/>
      <c r="JF58" s="599"/>
      <c r="JG58" s="599"/>
      <c r="JH58" s="599"/>
      <c r="JI58" s="599"/>
      <c r="JJ58" s="599"/>
      <c r="JK58" s="599"/>
      <c r="JL58" s="599"/>
      <c r="JM58" s="599"/>
      <c r="JN58" s="599"/>
      <c r="JO58" s="599"/>
      <c r="JP58" s="599"/>
      <c r="JQ58" s="599"/>
      <c r="JR58" s="599"/>
      <c r="JS58" s="599"/>
      <c r="JT58" s="599"/>
      <c r="JU58" s="599"/>
      <c r="JV58" s="599"/>
      <c r="JW58" s="599"/>
      <c r="JX58" s="599"/>
      <c r="JY58" s="599"/>
      <c r="JZ58" s="599"/>
      <c r="KA58" s="599"/>
      <c r="KB58" s="599"/>
      <c r="KC58" s="599"/>
      <c r="KD58" s="599"/>
      <c r="KE58" s="599"/>
      <c r="KF58" s="599"/>
      <c r="KG58" s="599"/>
      <c r="KH58" s="599"/>
      <c r="KI58" s="599"/>
      <c r="KJ58" s="599"/>
      <c r="KK58" s="599"/>
      <c r="KL58" s="599"/>
      <c r="KM58" s="599"/>
      <c r="KN58" s="599"/>
      <c r="KO58" s="599"/>
      <c r="KP58" s="599"/>
      <c r="KQ58" s="599"/>
      <c r="KR58" s="599"/>
      <c r="KS58" s="599"/>
      <c r="KT58" s="599"/>
      <c r="KU58" s="599"/>
      <c r="KV58" s="599"/>
      <c r="KW58" s="599"/>
      <c r="KX58" s="599"/>
      <c r="KY58" s="599"/>
      <c r="KZ58" s="599"/>
      <c r="LA58" s="599"/>
      <c r="LB58" s="599"/>
      <c r="LC58" s="599"/>
      <c r="LD58" s="599"/>
      <c r="LE58" s="599"/>
      <c r="LF58" s="599"/>
      <c r="LG58" s="599"/>
      <c r="LH58" s="599"/>
      <c r="LI58" s="599"/>
      <c r="LJ58" s="599"/>
      <c r="LK58" s="599"/>
      <c r="LL58" s="599"/>
      <c r="LM58" s="599"/>
      <c r="LN58" s="599"/>
      <c r="LO58" s="599"/>
      <c r="LP58" s="599"/>
      <c r="LQ58" s="599"/>
      <c r="LR58" s="599"/>
      <c r="LS58" s="599"/>
      <c r="LT58" s="599"/>
      <c r="LU58" s="599"/>
      <c r="LV58" s="599"/>
      <c r="LW58" s="599"/>
      <c r="LX58" s="599"/>
      <c r="LY58" s="599"/>
      <c r="LZ58" s="599"/>
      <c r="MA58" s="599"/>
      <c r="MB58" s="599"/>
      <c r="MC58" s="599"/>
      <c r="MD58" s="599"/>
      <c r="ME58" s="599"/>
      <c r="MF58" s="599"/>
      <c r="MG58" s="599"/>
      <c r="MH58" s="599"/>
      <c r="MI58" s="599"/>
      <c r="MJ58" s="599"/>
      <c r="MK58" s="599"/>
      <c r="ML58" s="599"/>
      <c r="MM58" s="599"/>
      <c r="MN58" s="599"/>
      <c r="MO58" s="599"/>
      <c r="MP58" s="599"/>
      <c r="MQ58" s="599"/>
      <c r="MR58" s="599"/>
      <c r="MS58" s="599"/>
      <c r="MT58" s="599"/>
      <c r="MU58" s="599"/>
      <c r="MV58" s="599"/>
      <c r="MW58" s="599"/>
      <c r="MX58" s="599"/>
      <c r="MY58" s="599"/>
      <c r="MZ58" s="599"/>
      <c r="NA58" s="599"/>
      <c r="NB58" s="599"/>
      <c r="NC58" s="599"/>
      <c r="ND58" s="599"/>
      <c r="NE58" s="599"/>
      <c r="NF58" s="599"/>
      <c r="NG58" s="599"/>
      <c r="NH58" s="599"/>
      <c r="NI58" s="599"/>
      <c r="NJ58" s="599"/>
      <c r="NK58" s="599"/>
      <c r="NL58" s="599"/>
      <c r="NM58" s="599"/>
      <c r="NN58" s="599"/>
      <c r="NO58" s="599"/>
      <c r="NP58" s="599"/>
      <c r="NQ58" s="599"/>
      <c r="NR58" s="599"/>
      <c r="NS58" s="599"/>
      <c r="NT58" s="599"/>
      <c r="NU58" s="599"/>
      <c r="NV58" s="599"/>
      <c r="NW58" s="599"/>
      <c r="NX58" s="599"/>
      <c r="NY58" s="599"/>
      <c r="NZ58" s="599"/>
      <c r="OA58" s="599"/>
      <c r="OB58" s="599"/>
      <c r="OC58" s="599"/>
      <c r="OD58" s="599"/>
      <c r="OE58" s="599"/>
      <c r="OF58" s="599"/>
      <c r="OG58" s="599"/>
      <c r="OH58" s="599"/>
      <c r="OI58" s="599"/>
      <c r="OJ58" s="599"/>
      <c r="OK58" s="599"/>
      <c r="OL58" s="599"/>
      <c r="OM58" s="599"/>
      <c r="ON58" s="599"/>
      <c r="OO58" s="599"/>
      <c r="OP58" s="599"/>
      <c r="OQ58" s="599"/>
      <c r="OR58" s="599"/>
      <c r="OS58" s="599"/>
      <c r="OT58" s="599"/>
      <c r="OU58" s="599"/>
      <c r="OV58" s="599"/>
      <c r="OW58" s="599"/>
      <c r="OX58" s="599"/>
      <c r="OY58" s="599"/>
      <c r="OZ58" s="599"/>
      <c r="PA58" s="599"/>
      <c r="PB58" s="599"/>
      <c r="PC58" s="599"/>
      <c r="PD58" s="599"/>
      <c r="PE58" s="599"/>
      <c r="PF58" s="599"/>
      <c r="PG58" s="599"/>
      <c r="PH58" s="599"/>
      <c r="PI58" s="599"/>
      <c r="PJ58" s="599"/>
      <c r="PK58" s="599"/>
      <c r="PL58" s="599"/>
      <c r="PM58" s="599"/>
      <c r="PN58" s="599"/>
      <c r="PO58" s="599"/>
      <c r="PP58" s="599"/>
      <c r="PQ58" s="599"/>
      <c r="PR58" s="599"/>
      <c r="PS58" s="599"/>
      <c r="PT58" s="599"/>
      <c r="PU58" s="599"/>
      <c r="PV58" s="599"/>
      <c r="PW58" s="599"/>
      <c r="PX58" s="599"/>
      <c r="PY58" s="599"/>
      <c r="PZ58" s="599"/>
      <c r="QA58" s="599"/>
      <c r="QB58" s="599"/>
      <c r="QC58" s="599"/>
      <c r="QD58" s="599"/>
      <c r="QE58" s="599"/>
      <c r="QF58" s="599"/>
      <c r="QG58" s="599"/>
      <c r="QH58" s="599"/>
      <c r="QI58" s="599"/>
      <c r="QJ58" s="599"/>
      <c r="QK58" s="599"/>
      <c r="QL58" s="599"/>
      <c r="QM58" s="599"/>
      <c r="QN58" s="599"/>
      <c r="QO58" s="599"/>
      <c r="QP58" s="599"/>
      <c r="QQ58" s="599"/>
      <c r="QR58" s="599"/>
      <c r="QS58" s="599"/>
      <c r="QT58" s="599"/>
      <c r="QU58" s="599"/>
      <c r="QV58" s="599"/>
      <c r="QW58" s="599"/>
      <c r="QX58" s="599"/>
      <c r="QY58" s="599"/>
      <c r="QZ58" s="599"/>
      <c r="RA58" s="599"/>
      <c r="RB58" s="599"/>
      <c r="RC58" s="599"/>
      <c r="RD58" s="599"/>
      <c r="RE58" s="599"/>
      <c r="RF58" s="599"/>
      <c r="RG58" s="599"/>
      <c r="RH58" s="599"/>
      <c r="RI58" s="599"/>
      <c r="RJ58" s="599"/>
      <c r="RK58" s="599"/>
      <c r="RL58" s="599"/>
      <c r="RM58" s="599"/>
      <c r="RN58" s="599"/>
      <c r="RO58" s="599"/>
      <c r="RP58" s="599"/>
      <c r="RQ58" s="599"/>
      <c r="RR58" s="599"/>
      <c r="RS58" s="599"/>
      <c r="RT58" s="599"/>
      <c r="RU58" s="599"/>
      <c r="RV58" s="599"/>
      <c r="RW58" s="599"/>
      <c r="RX58" s="599"/>
      <c r="RY58" s="599"/>
      <c r="RZ58" s="599"/>
      <c r="SA58" s="599"/>
      <c r="SB58" s="599"/>
      <c r="SC58" s="599"/>
      <c r="SD58" s="599"/>
      <c r="SE58" s="599"/>
      <c r="SF58" s="599"/>
      <c r="SG58" s="599"/>
      <c r="SH58" s="599"/>
      <c r="SI58" s="599"/>
      <c r="SJ58" s="599"/>
      <c r="SK58" s="599"/>
      <c r="SL58" s="599"/>
      <c r="SM58" s="599"/>
      <c r="SN58" s="599"/>
      <c r="SO58" s="599"/>
      <c r="SP58" s="599"/>
      <c r="SQ58" s="599"/>
      <c r="SR58" s="599"/>
      <c r="SS58" s="599"/>
      <c r="ST58" s="599"/>
      <c r="SU58" s="599"/>
      <c r="SV58" s="599"/>
      <c r="SW58" s="599"/>
      <c r="SX58" s="599"/>
      <c r="SY58" s="599"/>
      <c r="SZ58" s="599"/>
      <c r="TA58" s="599"/>
      <c r="TB58" s="599"/>
      <c r="TC58" s="599"/>
      <c r="TD58" s="599"/>
      <c r="TE58" s="599"/>
      <c r="TF58" s="599"/>
      <c r="TG58" s="599"/>
      <c r="TH58" s="599"/>
      <c r="TI58" s="599"/>
      <c r="TJ58" s="599"/>
      <c r="TK58" s="599"/>
      <c r="TL58" s="599"/>
      <c r="TM58" s="599"/>
      <c r="TN58" s="599"/>
      <c r="TO58" s="599"/>
      <c r="TP58" s="599"/>
      <c r="TQ58" s="599"/>
      <c r="TR58" s="599"/>
      <c r="TS58" s="599"/>
      <c r="TT58" s="599"/>
      <c r="TU58" s="599"/>
      <c r="TV58" s="599"/>
      <c r="TW58" s="599"/>
      <c r="TX58" s="599"/>
      <c r="TY58" s="599"/>
      <c r="TZ58" s="599"/>
      <c r="UA58" s="599"/>
      <c r="UB58" s="599"/>
      <c r="UC58" s="599"/>
      <c r="UD58" s="599"/>
      <c r="UE58" s="599"/>
      <c r="UF58" s="599"/>
      <c r="UG58" s="599"/>
      <c r="UH58" s="599"/>
      <c r="UI58" s="599"/>
      <c r="UJ58" s="599"/>
      <c r="UK58" s="599"/>
      <c r="UL58" s="599"/>
      <c r="UM58" s="599"/>
      <c r="UN58" s="599"/>
      <c r="UO58" s="599"/>
      <c r="UP58" s="599"/>
      <c r="UQ58" s="599"/>
      <c r="UR58" s="599"/>
      <c r="US58" s="599"/>
      <c r="UT58" s="599"/>
      <c r="UU58" s="599"/>
      <c r="UV58" s="599"/>
      <c r="UW58" s="599"/>
      <c r="UX58" s="599"/>
      <c r="UY58" s="599"/>
      <c r="UZ58" s="599"/>
      <c r="VA58" s="599"/>
      <c r="VB58" s="599"/>
      <c r="VC58" s="599"/>
      <c r="VD58" s="599"/>
      <c r="VE58" s="599"/>
      <c r="VF58" s="599"/>
      <c r="VG58" s="599"/>
      <c r="VH58" s="599"/>
      <c r="VI58" s="599"/>
      <c r="VJ58" s="599"/>
      <c r="VK58" s="599"/>
      <c r="VL58" s="599"/>
      <c r="VM58" s="599"/>
      <c r="VN58" s="599"/>
      <c r="VO58" s="599"/>
      <c r="VP58" s="599"/>
      <c r="VQ58" s="599"/>
      <c r="VR58" s="599"/>
      <c r="VS58" s="599"/>
      <c r="VT58" s="599"/>
      <c r="VU58" s="599"/>
      <c r="VV58" s="599"/>
      <c r="VW58" s="599"/>
      <c r="VX58" s="599"/>
      <c r="VY58" s="599"/>
      <c r="VZ58" s="599"/>
      <c r="WA58" s="599"/>
      <c r="WB58" s="599"/>
      <c r="WC58" s="599"/>
      <c r="WD58" s="599"/>
      <c r="WE58" s="599"/>
      <c r="WF58" s="599"/>
      <c r="WG58" s="599"/>
      <c r="WH58" s="599"/>
      <c r="WI58" s="599"/>
      <c r="WJ58" s="599"/>
      <c r="WK58" s="599"/>
      <c r="WL58" s="599"/>
      <c r="WM58" s="599"/>
      <c r="WN58" s="599"/>
      <c r="WO58" s="599"/>
      <c r="WP58" s="599"/>
      <c r="WQ58" s="599"/>
      <c r="WR58" s="599"/>
      <c r="WS58" s="599"/>
      <c r="WT58" s="599"/>
      <c r="WU58" s="599"/>
      <c r="WV58" s="599"/>
      <c r="WW58" s="599"/>
      <c r="WX58" s="599"/>
      <c r="WY58" s="599"/>
      <c r="WZ58" s="599"/>
      <c r="XA58" s="599"/>
      <c r="XB58" s="599"/>
      <c r="XC58" s="599"/>
      <c r="XD58" s="599"/>
      <c r="XE58" s="599"/>
      <c r="XF58" s="599"/>
      <c r="XG58" s="599"/>
      <c r="XH58" s="599"/>
      <c r="XI58" s="599"/>
      <c r="XJ58" s="599"/>
      <c r="XK58" s="599"/>
      <c r="XL58" s="599"/>
      <c r="XM58" s="599"/>
      <c r="XN58" s="599"/>
      <c r="XO58" s="599"/>
      <c r="XP58" s="599"/>
      <c r="XQ58" s="599"/>
      <c r="XR58" s="599"/>
      <c r="XS58" s="599"/>
      <c r="XT58" s="599"/>
      <c r="XU58" s="599"/>
      <c r="XV58" s="599"/>
      <c r="XW58" s="599"/>
      <c r="XX58" s="599"/>
      <c r="XY58" s="599"/>
      <c r="XZ58" s="599"/>
      <c r="YA58" s="599"/>
      <c r="YB58" s="599"/>
      <c r="YC58" s="599"/>
      <c r="YD58" s="599"/>
      <c r="YE58" s="599"/>
      <c r="YF58" s="599"/>
      <c r="YG58" s="599"/>
      <c r="YH58" s="599"/>
      <c r="YI58" s="599"/>
      <c r="YJ58" s="599"/>
      <c r="YK58" s="599"/>
      <c r="YL58" s="599"/>
      <c r="YM58" s="599"/>
      <c r="YN58" s="599"/>
      <c r="YO58" s="599"/>
      <c r="YP58" s="599"/>
      <c r="YQ58" s="599"/>
      <c r="YR58" s="599"/>
      <c r="YS58" s="599"/>
      <c r="YT58" s="599"/>
      <c r="YU58" s="599"/>
      <c r="YV58" s="599"/>
      <c r="YW58" s="599"/>
      <c r="YX58" s="599"/>
      <c r="YY58" s="599"/>
      <c r="YZ58" s="599"/>
      <c r="ZA58" s="599"/>
      <c r="ZB58" s="599"/>
      <c r="ZC58" s="599"/>
      <c r="ZD58" s="599"/>
      <c r="ZE58" s="599"/>
      <c r="ZF58" s="599"/>
      <c r="ZG58" s="599"/>
      <c r="ZH58" s="599"/>
      <c r="ZI58" s="599"/>
      <c r="ZJ58" s="599"/>
      <c r="ZK58" s="599"/>
      <c r="ZL58" s="599"/>
      <c r="ZM58" s="599"/>
      <c r="ZN58" s="599"/>
      <c r="ZO58" s="599"/>
      <c r="ZP58" s="599"/>
      <c r="ZQ58" s="599"/>
      <c r="ZR58" s="599"/>
      <c r="ZS58" s="599"/>
      <c r="ZT58" s="599"/>
      <c r="ZU58" s="599"/>
      <c r="ZV58" s="599"/>
      <c r="ZW58" s="599"/>
      <c r="ZX58" s="599"/>
      <c r="ZY58" s="599"/>
      <c r="ZZ58" s="599"/>
    </row>
    <row r="59" spans="1:702" s="668" customFormat="1">
      <c r="A59" s="599"/>
      <c r="B59" s="599"/>
      <c r="C59" s="599"/>
      <c r="D59" s="667"/>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599"/>
      <c r="AZ59" s="599"/>
      <c r="BA59" s="599"/>
      <c r="BB59" s="599"/>
      <c r="BC59" s="599"/>
      <c r="BD59" s="599"/>
      <c r="BE59" s="599"/>
      <c r="BF59" s="599"/>
      <c r="BG59" s="599"/>
      <c r="BH59" s="599"/>
      <c r="BI59" s="599"/>
      <c r="BJ59" s="599"/>
      <c r="BK59" s="599"/>
      <c r="BL59" s="599"/>
      <c r="BM59" s="599"/>
      <c r="BN59" s="599"/>
      <c r="BO59" s="599"/>
      <c r="BP59" s="599"/>
      <c r="BQ59" s="599"/>
      <c r="BR59" s="599"/>
      <c r="BS59" s="599"/>
      <c r="BT59" s="599"/>
      <c r="BU59" s="599"/>
      <c r="BV59" s="599"/>
      <c r="BW59" s="599"/>
      <c r="BX59" s="599"/>
      <c r="BY59" s="599"/>
      <c r="BZ59" s="599"/>
      <c r="CA59" s="599"/>
      <c r="CB59" s="599"/>
      <c r="CC59" s="599"/>
      <c r="CD59" s="599"/>
      <c r="CE59" s="599"/>
      <c r="CF59" s="599"/>
      <c r="CG59" s="599"/>
      <c r="CH59" s="599"/>
      <c r="CI59" s="599"/>
      <c r="CJ59" s="599"/>
      <c r="CK59" s="599"/>
      <c r="CL59" s="599"/>
      <c r="CM59" s="599"/>
      <c r="CN59" s="599"/>
      <c r="CO59" s="599"/>
      <c r="CP59" s="599"/>
      <c r="CQ59" s="599"/>
      <c r="CR59" s="599"/>
      <c r="CS59" s="599"/>
      <c r="CT59" s="599"/>
      <c r="CU59" s="599"/>
      <c r="CV59" s="599"/>
      <c r="CW59" s="599"/>
      <c r="CX59" s="599"/>
      <c r="CY59" s="599"/>
      <c r="CZ59" s="599"/>
      <c r="DA59" s="599"/>
      <c r="DB59" s="599"/>
      <c r="DC59" s="599"/>
      <c r="DD59" s="599"/>
      <c r="DE59" s="599"/>
      <c r="DF59" s="599"/>
      <c r="DG59" s="599"/>
      <c r="DH59" s="599"/>
      <c r="DI59" s="599"/>
      <c r="DJ59" s="599"/>
      <c r="DK59" s="599"/>
      <c r="DL59" s="599"/>
      <c r="DM59" s="599"/>
      <c r="DN59" s="599"/>
      <c r="DO59" s="599"/>
      <c r="DP59" s="599"/>
      <c r="DQ59" s="599"/>
      <c r="DR59" s="599"/>
      <c r="DS59" s="599"/>
      <c r="DT59" s="599"/>
      <c r="DU59" s="599"/>
      <c r="DV59" s="599"/>
      <c r="DW59" s="599"/>
      <c r="DX59" s="599"/>
      <c r="DY59" s="599"/>
      <c r="DZ59" s="599"/>
      <c r="EA59" s="599"/>
      <c r="EB59" s="599"/>
      <c r="EC59" s="599"/>
      <c r="ED59" s="599"/>
      <c r="EE59" s="599"/>
      <c r="EF59" s="599"/>
      <c r="EG59" s="599"/>
      <c r="EH59" s="599"/>
      <c r="EI59" s="599"/>
      <c r="EJ59" s="599"/>
      <c r="EK59" s="599"/>
      <c r="EL59" s="599"/>
      <c r="EM59" s="599"/>
      <c r="EN59" s="599"/>
      <c r="EO59" s="599"/>
      <c r="EP59" s="599"/>
      <c r="EQ59" s="599"/>
      <c r="ER59" s="599"/>
      <c r="ES59" s="599"/>
      <c r="ET59" s="599"/>
      <c r="EU59" s="599"/>
      <c r="EV59" s="599"/>
      <c r="EW59" s="599"/>
      <c r="EX59" s="599"/>
      <c r="EY59" s="599"/>
      <c r="EZ59" s="599"/>
      <c r="FA59" s="599"/>
      <c r="FB59" s="599"/>
      <c r="FC59" s="599"/>
      <c r="FD59" s="599"/>
      <c r="FE59" s="599"/>
      <c r="FF59" s="599"/>
      <c r="FG59" s="599"/>
      <c r="FH59" s="599"/>
      <c r="FI59" s="599"/>
      <c r="FJ59" s="599"/>
      <c r="FK59" s="599"/>
      <c r="FL59" s="599"/>
      <c r="FM59" s="599"/>
      <c r="FN59" s="599"/>
      <c r="FO59" s="599"/>
      <c r="FP59" s="599"/>
      <c r="FQ59" s="599"/>
      <c r="FR59" s="599"/>
      <c r="FS59" s="599"/>
      <c r="FT59" s="599"/>
      <c r="FU59" s="599"/>
      <c r="FV59" s="599"/>
      <c r="FW59" s="599"/>
      <c r="FX59" s="599"/>
      <c r="FY59" s="599"/>
      <c r="FZ59" s="599"/>
      <c r="GA59" s="599"/>
      <c r="GB59" s="599"/>
      <c r="GC59" s="599"/>
      <c r="GD59" s="599"/>
      <c r="GE59" s="599"/>
      <c r="GF59" s="599"/>
      <c r="GG59" s="599"/>
      <c r="GH59" s="599"/>
      <c r="GI59" s="599"/>
      <c r="GJ59" s="599"/>
      <c r="GK59" s="599"/>
      <c r="GL59" s="599"/>
      <c r="GM59" s="599"/>
      <c r="GN59" s="599"/>
      <c r="GO59" s="599"/>
      <c r="GP59" s="599"/>
      <c r="GQ59" s="599"/>
      <c r="GR59" s="599"/>
      <c r="GS59" s="599"/>
      <c r="GT59" s="599"/>
      <c r="GU59" s="599"/>
      <c r="GV59" s="599"/>
      <c r="GW59" s="599"/>
      <c r="GX59" s="599"/>
      <c r="GY59" s="599"/>
      <c r="GZ59" s="599"/>
      <c r="HA59" s="599"/>
      <c r="HB59" s="599"/>
      <c r="HC59" s="599"/>
      <c r="HD59" s="599"/>
      <c r="HE59" s="599"/>
      <c r="HF59" s="599"/>
      <c r="HG59" s="599"/>
      <c r="HH59" s="599"/>
      <c r="HI59" s="599"/>
      <c r="HJ59" s="599"/>
      <c r="HK59" s="599"/>
      <c r="HL59" s="599"/>
      <c r="HM59" s="599"/>
      <c r="HN59" s="599"/>
      <c r="HO59" s="599"/>
      <c r="HP59" s="599"/>
      <c r="HQ59" s="599"/>
      <c r="HR59" s="599"/>
      <c r="HS59" s="599"/>
      <c r="HT59" s="599"/>
      <c r="HU59" s="599"/>
      <c r="HV59" s="599"/>
      <c r="HW59" s="599"/>
      <c r="HX59" s="599"/>
      <c r="HY59" s="599"/>
      <c r="HZ59" s="599"/>
      <c r="IA59" s="599"/>
      <c r="IB59" s="599"/>
      <c r="IC59" s="599"/>
      <c r="ID59" s="599"/>
      <c r="IE59" s="599"/>
      <c r="IF59" s="599"/>
      <c r="IG59" s="599"/>
      <c r="IH59" s="599"/>
      <c r="II59" s="599"/>
      <c r="IJ59" s="599"/>
      <c r="IK59" s="599"/>
      <c r="IL59" s="599"/>
      <c r="IM59" s="599"/>
      <c r="IN59" s="599"/>
      <c r="IO59" s="599"/>
      <c r="IP59" s="599"/>
      <c r="IQ59" s="599"/>
      <c r="IR59" s="599"/>
      <c r="IS59" s="599"/>
      <c r="IT59" s="599"/>
      <c r="IU59" s="599"/>
      <c r="IV59" s="599"/>
      <c r="IW59" s="599"/>
      <c r="IX59" s="599"/>
      <c r="IY59" s="599"/>
      <c r="IZ59" s="599"/>
      <c r="JA59" s="599"/>
      <c r="JB59" s="599"/>
      <c r="JC59" s="599"/>
      <c r="JD59" s="599"/>
      <c r="JE59" s="599"/>
      <c r="JF59" s="599"/>
      <c r="JG59" s="599"/>
      <c r="JH59" s="599"/>
      <c r="JI59" s="599"/>
      <c r="JJ59" s="599"/>
      <c r="JK59" s="599"/>
      <c r="JL59" s="599"/>
      <c r="JM59" s="599"/>
      <c r="JN59" s="599"/>
      <c r="JO59" s="599"/>
      <c r="JP59" s="599"/>
      <c r="JQ59" s="599"/>
      <c r="JR59" s="599"/>
      <c r="JS59" s="599"/>
      <c r="JT59" s="599"/>
      <c r="JU59" s="599"/>
      <c r="JV59" s="599"/>
      <c r="JW59" s="599"/>
      <c r="JX59" s="599"/>
      <c r="JY59" s="599"/>
      <c r="JZ59" s="599"/>
      <c r="KA59" s="599"/>
      <c r="KB59" s="599"/>
      <c r="KC59" s="599"/>
      <c r="KD59" s="599"/>
      <c r="KE59" s="599"/>
      <c r="KF59" s="599"/>
      <c r="KG59" s="599"/>
      <c r="KH59" s="599"/>
      <c r="KI59" s="599"/>
      <c r="KJ59" s="599"/>
      <c r="KK59" s="599"/>
      <c r="KL59" s="599"/>
      <c r="KM59" s="599"/>
      <c r="KN59" s="599"/>
      <c r="KO59" s="599"/>
      <c r="KP59" s="599"/>
      <c r="KQ59" s="599"/>
      <c r="KR59" s="599"/>
      <c r="KS59" s="599"/>
      <c r="KT59" s="599"/>
      <c r="KU59" s="599"/>
      <c r="KV59" s="599"/>
      <c r="KW59" s="599"/>
      <c r="KX59" s="599"/>
      <c r="KY59" s="599"/>
      <c r="KZ59" s="599"/>
      <c r="LA59" s="599"/>
      <c r="LB59" s="599"/>
      <c r="LC59" s="599"/>
      <c r="LD59" s="599"/>
      <c r="LE59" s="599"/>
      <c r="LF59" s="599"/>
      <c r="LG59" s="599"/>
      <c r="LH59" s="599"/>
      <c r="LI59" s="599"/>
      <c r="LJ59" s="599"/>
      <c r="LK59" s="599"/>
      <c r="LL59" s="599"/>
      <c r="LM59" s="599"/>
      <c r="LN59" s="599"/>
      <c r="LO59" s="599"/>
      <c r="LP59" s="599"/>
      <c r="LQ59" s="599"/>
      <c r="LR59" s="599"/>
      <c r="LS59" s="599"/>
      <c r="LT59" s="599"/>
      <c r="LU59" s="599"/>
      <c r="LV59" s="599"/>
      <c r="LW59" s="599"/>
      <c r="LX59" s="599"/>
      <c r="LY59" s="599"/>
      <c r="LZ59" s="599"/>
      <c r="MA59" s="599"/>
      <c r="MB59" s="599"/>
      <c r="MC59" s="599"/>
      <c r="MD59" s="599"/>
      <c r="ME59" s="599"/>
      <c r="MF59" s="599"/>
      <c r="MG59" s="599"/>
      <c r="MH59" s="599"/>
      <c r="MI59" s="599"/>
      <c r="MJ59" s="599"/>
      <c r="MK59" s="599"/>
      <c r="ML59" s="599"/>
      <c r="MM59" s="599"/>
      <c r="MN59" s="599"/>
      <c r="MO59" s="599"/>
      <c r="MP59" s="599"/>
      <c r="MQ59" s="599"/>
      <c r="MR59" s="599"/>
      <c r="MS59" s="599"/>
      <c r="MT59" s="599"/>
      <c r="MU59" s="599"/>
      <c r="MV59" s="599"/>
      <c r="MW59" s="599"/>
      <c r="MX59" s="599"/>
      <c r="MY59" s="599"/>
      <c r="MZ59" s="599"/>
      <c r="NA59" s="599"/>
      <c r="NB59" s="599"/>
      <c r="NC59" s="599"/>
      <c r="ND59" s="599"/>
      <c r="NE59" s="599"/>
      <c r="NF59" s="599"/>
      <c r="NG59" s="599"/>
      <c r="NH59" s="599"/>
      <c r="NI59" s="599"/>
      <c r="NJ59" s="599"/>
      <c r="NK59" s="599"/>
      <c r="NL59" s="599"/>
      <c r="NM59" s="599"/>
      <c r="NN59" s="599"/>
      <c r="NO59" s="599"/>
      <c r="NP59" s="599"/>
      <c r="NQ59" s="599"/>
      <c r="NR59" s="599"/>
      <c r="NS59" s="599"/>
      <c r="NT59" s="599"/>
      <c r="NU59" s="599"/>
      <c r="NV59" s="599"/>
      <c r="NW59" s="599"/>
      <c r="NX59" s="599"/>
      <c r="NY59" s="599"/>
      <c r="NZ59" s="599"/>
      <c r="OA59" s="599"/>
      <c r="OB59" s="599"/>
      <c r="OC59" s="599"/>
      <c r="OD59" s="599"/>
      <c r="OE59" s="599"/>
      <c r="OF59" s="599"/>
      <c r="OG59" s="599"/>
      <c r="OH59" s="599"/>
      <c r="OI59" s="599"/>
      <c r="OJ59" s="599"/>
      <c r="OK59" s="599"/>
      <c r="OL59" s="599"/>
      <c r="OM59" s="599"/>
      <c r="ON59" s="599"/>
      <c r="OO59" s="599"/>
      <c r="OP59" s="599"/>
      <c r="OQ59" s="599"/>
      <c r="OR59" s="599"/>
      <c r="OS59" s="599"/>
      <c r="OT59" s="599"/>
      <c r="OU59" s="599"/>
      <c r="OV59" s="599"/>
      <c r="OW59" s="599"/>
      <c r="OX59" s="599"/>
      <c r="OY59" s="599"/>
      <c r="OZ59" s="599"/>
      <c r="PA59" s="599"/>
      <c r="PB59" s="599"/>
      <c r="PC59" s="599"/>
      <c r="PD59" s="599"/>
      <c r="PE59" s="599"/>
      <c r="PF59" s="599"/>
      <c r="PG59" s="599"/>
      <c r="PH59" s="599"/>
      <c r="PI59" s="599"/>
      <c r="PJ59" s="599"/>
      <c r="PK59" s="599"/>
      <c r="PL59" s="599"/>
      <c r="PM59" s="599"/>
      <c r="PN59" s="599"/>
      <c r="PO59" s="599"/>
      <c r="PP59" s="599"/>
      <c r="PQ59" s="599"/>
      <c r="PR59" s="599"/>
      <c r="PS59" s="599"/>
      <c r="PT59" s="599"/>
      <c r="PU59" s="599"/>
      <c r="PV59" s="599"/>
      <c r="PW59" s="599"/>
      <c r="PX59" s="599"/>
      <c r="PY59" s="599"/>
      <c r="PZ59" s="599"/>
      <c r="QA59" s="599"/>
      <c r="QB59" s="599"/>
      <c r="QC59" s="599"/>
      <c r="QD59" s="599"/>
      <c r="QE59" s="599"/>
      <c r="QF59" s="599"/>
      <c r="QG59" s="599"/>
      <c r="QH59" s="599"/>
      <c r="QI59" s="599"/>
      <c r="QJ59" s="599"/>
      <c r="QK59" s="599"/>
      <c r="QL59" s="599"/>
      <c r="QM59" s="599"/>
      <c r="QN59" s="599"/>
      <c r="QO59" s="599"/>
      <c r="QP59" s="599"/>
      <c r="QQ59" s="599"/>
      <c r="QR59" s="599"/>
      <c r="QS59" s="599"/>
      <c r="QT59" s="599"/>
      <c r="QU59" s="599"/>
      <c r="QV59" s="599"/>
      <c r="QW59" s="599"/>
      <c r="QX59" s="599"/>
      <c r="QY59" s="599"/>
      <c r="QZ59" s="599"/>
      <c r="RA59" s="599"/>
      <c r="RB59" s="599"/>
      <c r="RC59" s="599"/>
      <c r="RD59" s="599"/>
      <c r="RE59" s="599"/>
      <c r="RF59" s="599"/>
      <c r="RG59" s="599"/>
      <c r="RH59" s="599"/>
      <c r="RI59" s="599"/>
      <c r="RJ59" s="599"/>
      <c r="RK59" s="599"/>
      <c r="RL59" s="599"/>
      <c r="RM59" s="599"/>
      <c r="RN59" s="599"/>
      <c r="RO59" s="599"/>
      <c r="RP59" s="599"/>
      <c r="RQ59" s="599"/>
      <c r="RR59" s="599"/>
      <c r="RS59" s="599"/>
      <c r="RT59" s="599"/>
      <c r="RU59" s="599"/>
      <c r="RV59" s="599"/>
      <c r="RW59" s="599"/>
      <c r="RX59" s="599"/>
      <c r="RY59" s="599"/>
      <c r="RZ59" s="599"/>
      <c r="SA59" s="599"/>
      <c r="SB59" s="599"/>
      <c r="SC59" s="599"/>
      <c r="SD59" s="599"/>
      <c r="SE59" s="599"/>
      <c r="SF59" s="599"/>
      <c r="SG59" s="599"/>
      <c r="SH59" s="599"/>
      <c r="SI59" s="599"/>
      <c r="SJ59" s="599"/>
      <c r="SK59" s="599"/>
      <c r="SL59" s="599"/>
      <c r="SM59" s="599"/>
      <c r="SN59" s="599"/>
      <c r="SO59" s="599"/>
      <c r="SP59" s="599"/>
      <c r="SQ59" s="599"/>
      <c r="SR59" s="599"/>
      <c r="SS59" s="599"/>
      <c r="ST59" s="599"/>
      <c r="SU59" s="599"/>
      <c r="SV59" s="599"/>
      <c r="SW59" s="599"/>
      <c r="SX59" s="599"/>
      <c r="SY59" s="599"/>
      <c r="SZ59" s="599"/>
      <c r="TA59" s="599"/>
      <c r="TB59" s="599"/>
      <c r="TC59" s="599"/>
      <c r="TD59" s="599"/>
      <c r="TE59" s="599"/>
      <c r="TF59" s="599"/>
      <c r="TG59" s="599"/>
      <c r="TH59" s="599"/>
      <c r="TI59" s="599"/>
      <c r="TJ59" s="599"/>
      <c r="TK59" s="599"/>
      <c r="TL59" s="599"/>
      <c r="TM59" s="599"/>
      <c r="TN59" s="599"/>
      <c r="TO59" s="599"/>
      <c r="TP59" s="599"/>
      <c r="TQ59" s="599"/>
      <c r="TR59" s="599"/>
      <c r="TS59" s="599"/>
      <c r="TT59" s="599"/>
      <c r="TU59" s="599"/>
      <c r="TV59" s="599"/>
      <c r="TW59" s="599"/>
      <c r="TX59" s="599"/>
      <c r="TY59" s="599"/>
      <c r="TZ59" s="599"/>
      <c r="UA59" s="599"/>
      <c r="UB59" s="599"/>
      <c r="UC59" s="599"/>
      <c r="UD59" s="599"/>
      <c r="UE59" s="599"/>
      <c r="UF59" s="599"/>
      <c r="UG59" s="599"/>
      <c r="UH59" s="599"/>
      <c r="UI59" s="599"/>
      <c r="UJ59" s="599"/>
      <c r="UK59" s="599"/>
      <c r="UL59" s="599"/>
      <c r="UM59" s="599"/>
      <c r="UN59" s="599"/>
      <c r="UO59" s="599"/>
      <c r="UP59" s="599"/>
      <c r="UQ59" s="599"/>
      <c r="UR59" s="599"/>
      <c r="US59" s="599"/>
      <c r="UT59" s="599"/>
      <c r="UU59" s="599"/>
      <c r="UV59" s="599"/>
      <c r="UW59" s="599"/>
      <c r="UX59" s="599"/>
      <c r="UY59" s="599"/>
      <c r="UZ59" s="599"/>
      <c r="VA59" s="599"/>
      <c r="VB59" s="599"/>
      <c r="VC59" s="599"/>
      <c r="VD59" s="599"/>
      <c r="VE59" s="599"/>
      <c r="VF59" s="599"/>
      <c r="VG59" s="599"/>
      <c r="VH59" s="599"/>
      <c r="VI59" s="599"/>
      <c r="VJ59" s="599"/>
      <c r="VK59" s="599"/>
      <c r="VL59" s="599"/>
      <c r="VM59" s="599"/>
      <c r="VN59" s="599"/>
      <c r="VO59" s="599"/>
      <c r="VP59" s="599"/>
      <c r="VQ59" s="599"/>
      <c r="VR59" s="599"/>
      <c r="VS59" s="599"/>
      <c r="VT59" s="599"/>
      <c r="VU59" s="599"/>
      <c r="VV59" s="599"/>
      <c r="VW59" s="599"/>
      <c r="VX59" s="599"/>
      <c r="VY59" s="599"/>
      <c r="VZ59" s="599"/>
      <c r="WA59" s="599"/>
      <c r="WB59" s="599"/>
      <c r="WC59" s="599"/>
      <c r="WD59" s="599"/>
      <c r="WE59" s="599"/>
      <c r="WF59" s="599"/>
      <c r="WG59" s="599"/>
      <c r="WH59" s="599"/>
      <c r="WI59" s="599"/>
      <c r="WJ59" s="599"/>
      <c r="WK59" s="599"/>
      <c r="WL59" s="599"/>
      <c r="WM59" s="599"/>
      <c r="WN59" s="599"/>
      <c r="WO59" s="599"/>
      <c r="WP59" s="599"/>
      <c r="WQ59" s="599"/>
      <c r="WR59" s="599"/>
      <c r="WS59" s="599"/>
      <c r="WT59" s="599"/>
      <c r="WU59" s="599"/>
      <c r="WV59" s="599"/>
      <c r="WW59" s="599"/>
      <c r="WX59" s="599"/>
      <c r="WY59" s="599"/>
      <c r="WZ59" s="599"/>
      <c r="XA59" s="599"/>
      <c r="XB59" s="599"/>
      <c r="XC59" s="599"/>
      <c r="XD59" s="599"/>
      <c r="XE59" s="599"/>
      <c r="XF59" s="599"/>
      <c r="XG59" s="599"/>
      <c r="XH59" s="599"/>
      <c r="XI59" s="599"/>
      <c r="XJ59" s="599"/>
      <c r="XK59" s="599"/>
      <c r="XL59" s="599"/>
      <c r="XM59" s="599"/>
      <c r="XN59" s="599"/>
      <c r="XO59" s="599"/>
      <c r="XP59" s="599"/>
      <c r="XQ59" s="599"/>
      <c r="XR59" s="599"/>
      <c r="XS59" s="599"/>
      <c r="XT59" s="599"/>
      <c r="XU59" s="599"/>
      <c r="XV59" s="599"/>
      <c r="XW59" s="599"/>
      <c r="XX59" s="599"/>
      <c r="XY59" s="599"/>
      <c r="XZ59" s="599"/>
      <c r="YA59" s="599"/>
      <c r="YB59" s="599"/>
      <c r="YC59" s="599"/>
      <c r="YD59" s="599"/>
      <c r="YE59" s="599"/>
      <c r="YF59" s="599"/>
      <c r="YG59" s="599"/>
      <c r="YH59" s="599"/>
      <c r="YI59" s="599"/>
      <c r="YJ59" s="599"/>
      <c r="YK59" s="599"/>
      <c r="YL59" s="599"/>
      <c r="YM59" s="599"/>
      <c r="YN59" s="599"/>
      <c r="YO59" s="599"/>
      <c r="YP59" s="599"/>
      <c r="YQ59" s="599"/>
      <c r="YR59" s="599"/>
      <c r="YS59" s="599"/>
      <c r="YT59" s="599"/>
      <c r="YU59" s="599"/>
      <c r="YV59" s="599"/>
      <c r="YW59" s="599"/>
      <c r="YX59" s="599"/>
      <c r="YY59" s="599"/>
      <c r="YZ59" s="599"/>
      <c r="ZA59" s="599"/>
      <c r="ZB59" s="599"/>
      <c r="ZC59" s="599"/>
      <c r="ZD59" s="599"/>
      <c r="ZE59" s="599"/>
      <c r="ZF59" s="599"/>
      <c r="ZG59" s="599"/>
      <c r="ZH59" s="599"/>
      <c r="ZI59" s="599"/>
      <c r="ZJ59" s="599"/>
      <c r="ZK59" s="599"/>
      <c r="ZL59" s="599"/>
      <c r="ZM59" s="599"/>
      <c r="ZN59" s="599"/>
      <c r="ZO59" s="599"/>
      <c r="ZP59" s="599"/>
      <c r="ZQ59" s="599"/>
      <c r="ZR59" s="599"/>
      <c r="ZS59" s="599"/>
      <c r="ZT59" s="599"/>
      <c r="ZU59" s="599"/>
      <c r="ZV59" s="599"/>
      <c r="ZW59" s="599"/>
      <c r="ZX59" s="599"/>
      <c r="ZY59" s="599"/>
      <c r="ZZ59" s="599"/>
    </row>
    <row r="60" spans="1:702" s="668" customFormat="1">
      <c r="A60" s="599"/>
      <c r="B60" s="599"/>
      <c r="C60" s="599"/>
      <c r="D60" s="667"/>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599"/>
      <c r="BR60" s="599"/>
      <c r="BS60" s="599"/>
      <c r="BT60" s="599"/>
      <c r="BU60" s="599"/>
      <c r="BV60" s="599"/>
      <c r="BW60" s="599"/>
      <c r="BX60" s="599"/>
      <c r="BY60" s="599"/>
      <c r="BZ60" s="599"/>
      <c r="CA60" s="599"/>
      <c r="CB60" s="599"/>
      <c r="CC60" s="599"/>
      <c r="CD60" s="599"/>
      <c r="CE60" s="599"/>
      <c r="CF60" s="599"/>
      <c r="CG60" s="599"/>
      <c r="CH60" s="599"/>
      <c r="CI60" s="599"/>
      <c r="CJ60" s="599"/>
      <c r="CK60" s="599"/>
      <c r="CL60" s="599"/>
      <c r="CM60" s="599"/>
      <c r="CN60" s="599"/>
      <c r="CO60" s="599"/>
      <c r="CP60" s="599"/>
      <c r="CQ60" s="599"/>
      <c r="CR60" s="599"/>
      <c r="CS60" s="599"/>
      <c r="CT60" s="599"/>
      <c r="CU60" s="599"/>
      <c r="CV60" s="599"/>
      <c r="CW60" s="599"/>
      <c r="CX60" s="599"/>
      <c r="CY60" s="599"/>
      <c r="CZ60" s="599"/>
      <c r="DA60" s="599"/>
      <c r="DB60" s="599"/>
      <c r="DC60" s="599"/>
      <c r="DD60" s="599"/>
      <c r="DE60" s="599"/>
      <c r="DF60" s="599"/>
      <c r="DG60" s="599"/>
      <c r="DH60" s="599"/>
      <c r="DI60" s="599"/>
      <c r="DJ60" s="599"/>
      <c r="DK60" s="599"/>
      <c r="DL60" s="599"/>
      <c r="DM60" s="599"/>
      <c r="DN60" s="599"/>
      <c r="DO60" s="599"/>
      <c r="DP60" s="599"/>
      <c r="DQ60" s="599"/>
      <c r="DR60" s="599"/>
      <c r="DS60" s="599"/>
      <c r="DT60" s="599"/>
      <c r="DU60" s="599"/>
      <c r="DV60" s="599"/>
      <c r="DW60" s="599"/>
      <c r="DX60" s="599"/>
      <c r="DY60" s="599"/>
      <c r="DZ60" s="599"/>
      <c r="EA60" s="599"/>
      <c r="EB60" s="599"/>
      <c r="EC60" s="599"/>
      <c r="ED60" s="599"/>
      <c r="EE60" s="599"/>
      <c r="EF60" s="599"/>
      <c r="EG60" s="599"/>
      <c r="EH60" s="599"/>
      <c r="EI60" s="599"/>
      <c r="EJ60" s="599"/>
      <c r="EK60" s="599"/>
      <c r="EL60" s="599"/>
      <c r="EM60" s="599"/>
      <c r="EN60" s="599"/>
      <c r="EO60" s="599"/>
      <c r="EP60" s="599"/>
      <c r="EQ60" s="599"/>
      <c r="ER60" s="599"/>
      <c r="ES60" s="599"/>
      <c r="ET60" s="599"/>
      <c r="EU60" s="599"/>
      <c r="EV60" s="599"/>
      <c r="EW60" s="599"/>
      <c r="EX60" s="599"/>
      <c r="EY60" s="599"/>
      <c r="EZ60" s="599"/>
      <c r="FA60" s="599"/>
      <c r="FB60" s="599"/>
      <c r="FC60" s="599"/>
      <c r="FD60" s="599"/>
      <c r="FE60" s="599"/>
      <c r="FF60" s="599"/>
      <c r="FG60" s="599"/>
      <c r="FH60" s="599"/>
      <c r="FI60" s="599"/>
      <c r="FJ60" s="599"/>
      <c r="FK60" s="599"/>
      <c r="FL60" s="599"/>
      <c r="FM60" s="599"/>
      <c r="FN60" s="599"/>
      <c r="FO60" s="599"/>
      <c r="FP60" s="599"/>
      <c r="FQ60" s="599"/>
      <c r="FR60" s="599"/>
      <c r="FS60" s="599"/>
      <c r="FT60" s="599"/>
      <c r="FU60" s="599"/>
      <c r="FV60" s="599"/>
      <c r="FW60" s="599"/>
      <c r="FX60" s="599"/>
      <c r="FY60" s="599"/>
      <c r="FZ60" s="599"/>
      <c r="GA60" s="599"/>
      <c r="GB60" s="599"/>
      <c r="GC60" s="599"/>
      <c r="GD60" s="599"/>
      <c r="GE60" s="599"/>
      <c r="GF60" s="599"/>
      <c r="GG60" s="599"/>
      <c r="GH60" s="599"/>
      <c r="GI60" s="599"/>
      <c r="GJ60" s="599"/>
      <c r="GK60" s="599"/>
      <c r="GL60" s="599"/>
      <c r="GM60" s="599"/>
      <c r="GN60" s="599"/>
      <c r="GO60" s="599"/>
      <c r="GP60" s="599"/>
      <c r="GQ60" s="599"/>
      <c r="GR60" s="599"/>
      <c r="GS60" s="599"/>
      <c r="GT60" s="599"/>
      <c r="GU60" s="599"/>
      <c r="GV60" s="599"/>
      <c r="GW60" s="599"/>
      <c r="GX60" s="599"/>
      <c r="GY60" s="599"/>
      <c r="GZ60" s="599"/>
      <c r="HA60" s="599"/>
      <c r="HB60" s="599"/>
      <c r="HC60" s="599"/>
      <c r="HD60" s="599"/>
      <c r="HE60" s="599"/>
      <c r="HF60" s="599"/>
      <c r="HG60" s="599"/>
      <c r="HH60" s="599"/>
      <c r="HI60" s="599"/>
      <c r="HJ60" s="599"/>
      <c r="HK60" s="599"/>
      <c r="HL60" s="599"/>
      <c r="HM60" s="599"/>
      <c r="HN60" s="599"/>
      <c r="HO60" s="599"/>
      <c r="HP60" s="599"/>
      <c r="HQ60" s="599"/>
      <c r="HR60" s="599"/>
      <c r="HS60" s="599"/>
      <c r="HT60" s="599"/>
      <c r="HU60" s="599"/>
      <c r="HV60" s="599"/>
      <c r="HW60" s="599"/>
      <c r="HX60" s="599"/>
      <c r="HY60" s="599"/>
      <c r="HZ60" s="599"/>
      <c r="IA60" s="599"/>
      <c r="IB60" s="599"/>
      <c r="IC60" s="599"/>
      <c r="ID60" s="599"/>
      <c r="IE60" s="599"/>
      <c r="IF60" s="599"/>
      <c r="IG60" s="599"/>
      <c r="IH60" s="599"/>
      <c r="II60" s="599"/>
      <c r="IJ60" s="599"/>
      <c r="IK60" s="599"/>
      <c r="IL60" s="599"/>
      <c r="IM60" s="599"/>
      <c r="IN60" s="599"/>
      <c r="IO60" s="599"/>
      <c r="IP60" s="599"/>
      <c r="IQ60" s="599"/>
      <c r="IR60" s="599"/>
      <c r="IS60" s="599"/>
      <c r="IT60" s="599"/>
      <c r="IU60" s="599"/>
      <c r="IV60" s="599"/>
      <c r="IW60" s="599"/>
      <c r="IX60" s="599"/>
      <c r="IY60" s="599"/>
      <c r="IZ60" s="599"/>
      <c r="JA60" s="599"/>
      <c r="JB60" s="599"/>
      <c r="JC60" s="599"/>
      <c r="JD60" s="599"/>
      <c r="JE60" s="599"/>
      <c r="JF60" s="599"/>
      <c r="JG60" s="599"/>
      <c r="JH60" s="599"/>
      <c r="JI60" s="599"/>
      <c r="JJ60" s="599"/>
      <c r="JK60" s="599"/>
      <c r="JL60" s="599"/>
      <c r="JM60" s="599"/>
      <c r="JN60" s="599"/>
      <c r="JO60" s="599"/>
      <c r="JP60" s="599"/>
      <c r="JQ60" s="599"/>
      <c r="JR60" s="599"/>
      <c r="JS60" s="599"/>
      <c r="JT60" s="599"/>
      <c r="JU60" s="599"/>
      <c r="JV60" s="599"/>
      <c r="JW60" s="599"/>
      <c r="JX60" s="599"/>
      <c r="JY60" s="599"/>
      <c r="JZ60" s="599"/>
      <c r="KA60" s="599"/>
      <c r="KB60" s="599"/>
      <c r="KC60" s="599"/>
      <c r="KD60" s="599"/>
      <c r="KE60" s="599"/>
      <c r="KF60" s="599"/>
      <c r="KG60" s="599"/>
      <c r="KH60" s="599"/>
      <c r="KI60" s="599"/>
      <c r="KJ60" s="599"/>
      <c r="KK60" s="599"/>
      <c r="KL60" s="599"/>
      <c r="KM60" s="599"/>
      <c r="KN60" s="599"/>
      <c r="KO60" s="599"/>
      <c r="KP60" s="599"/>
      <c r="KQ60" s="599"/>
      <c r="KR60" s="599"/>
      <c r="KS60" s="599"/>
      <c r="KT60" s="599"/>
      <c r="KU60" s="599"/>
      <c r="KV60" s="599"/>
      <c r="KW60" s="599"/>
      <c r="KX60" s="599"/>
      <c r="KY60" s="599"/>
      <c r="KZ60" s="599"/>
      <c r="LA60" s="599"/>
      <c r="LB60" s="599"/>
      <c r="LC60" s="599"/>
      <c r="LD60" s="599"/>
      <c r="LE60" s="599"/>
      <c r="LF60" s="599"/>
      <c r="LG60" s="599"/>
      <c r="LH60" s="599"/>
      <c r="LI60" s="599"/>
      <c r="LJ60" s="599"/>
      <c r="LK60" s="599"/>
      <c r="LL60" s="599"/>
      <c r="LM60" s="599"/>
      <c r="LN60" s="599"/>
      <c r="LO60" s="599"/>
      <c r="LP60" s="599"/>
      <c r="LQ60" s="599"/>
      <c r="LR60" s="599"/>
      <c r="LS60" s="599"/>
      <c r="LT60" s="599"/>
      <c r="LU60" s="599"/>
      <c r="LV60" s="599"/>
      <c r="LW60" s="599"/>
      <c r="LX60" s="599"/>
      <c r="LY60" s="599"/>
      <c r="LZ60" s="599"/>
      <c r="MA60" s="599"/>
      <c r="MB60" s="599"/>
      <c r="MC60" s="599"/>
      <c r="MD60" s="599"/>
      <c r="ME60" s="599"/>
      <c r="MF60" s="599"/>
      <c r="MG60" s="599"/>
      <c r="MH60" s="599"/>
      <c r="MI60" s="599"/>
      <c r="MJ60" s="599"/>
      <c r="MK60" s="599"/>
      <c r="ML60" s="599"/>
      <c r="MM60" s="599"/>
      <c r="MN60" s="599"/>
      <c r="MO60" s="599"/>
      <c r="MP60" s="599"/>
      <c r="MQ60" s="599"/>
      <c r="MR60" s="599"/>
      <c r="MS60" s="599"/>
      <c r="MT60" s="599"/>
      <c r="MU60" s="599"/>
      <c r="MV60" s="599"/>
      <c r="MW60" s="599"/>
      <c r="MX60" s="599"/>
      <c r="MY60" s="599"/>
      <c r="MZ60" s="599"/>
      <c r="NA60" s="599"/>
      <c r="NB60" s="599"/>
      <c r="NC60" s="599"/>
      <c r="ND60" s="599"/>
      <c r="NE60" s="599"/>
      <c r="NF60" s="599"/>
      <c r="NG60" s="599"/>
      <c r="NH60" s="599"/>
      <c r="NI60" s="599"/>
      <c r="NJ60" s="599"/>
      <c r="NK60" s="599"/>
      <c r="NL60" s="599"/>
      <c r="NM60" s="599"/>
      <c r="NN60" s="599"/>
      <c r="NO60" s="599"/>
      <c r="NP60" s="599"/>
      <c r="NQ60" s="599"/>
      <c r="NR60" s="599"/>
      <c r="NS60" s="599"/>
      <c r="NT60" s="599"/>
      <c r="NU60" s="599"/>
      <c r="NV60" s="599"/>
      <c r="NW60" s="599"/>
      <c r="NX60" s="599"/>
      <c r="NY60" s="599"/>
      <c r="NZ60" s="599"/>
      <c r="OA60" s="599"/>
      <c r="OB60" s="599"/>
      <c r="OC60" s="599"/>
      <c r="OD60" s="599"/>
      <c r="OE60" s="599"/>
      <c r="OF60" s="599"/>
      <c r="OG60" s="599"/>
      <c r="OH60" s="599"/>
      <c r="OI60" s="599"/>
      <c r="OJ60" s="599"/>
      <c r="OK60" s="599"/>
      <c r="OL60" s="599"/>
      <c r="OM60" s="599"/>
      <c r="ON60" s="599"/>
      <c r="OO60" s="599"/>
      <c r="OP60" s="599"/>
      <c r="OQ60" s="599"/>
      <c r="OR60" s="599"/>
      <c r="OS60" s="599"/>
      <c r="OT60" s="599"/>
      <c r="OU60" s="599"/>
      <c r="OV60" s="599"/>
      <c r="OW60" s="599"/>
      <c r="OX60" s="599"/>
      <c r="OY60" s="599"/>
      <c r="OZ60" s="599"/>
      <c r="PA60" s="599"/>
      <c r="PB60" s="599"/>
      <c r="PC60" s="599"/>
      <c r="PD60" s="599"/>
      <c r="PE60" s="599"/>
      <c r="PF60" s="599"/>
      <c r="PG60" s="599"/>
      <c r="PH60" s="599"/>
      <c r="PI60" s="599"/>
      <c r="PJ60" s="599"/>
      <c r="PK60" s="599"/>
      <c r="PL60" s="599"/>
      <c r="PM60" s="599"/>
      <c r="PN60" s="599"/>
      <c r="PO60" s="599"/>
      <c r="PP60" s="599"/>
      <c r="PQ60" s="599"/>
      <c r="PR60" s="599"/>
      <c r="PS60" s="599"/>
      <c r="PT60" s="599"/>
      <c r="PU60" s="599"/>
      <c r="PV60" s="599"/>
      <c r="PW60" s="599"/>
      <c r="PX60" s="599"/>
      <c r="PY60" s="599"/>
      <c r="PZ60" s="599"/>
      <c r="QA60" s="599"/>
      <c r="QB60" s="599"/>
      <c r="QC60" s="599"/>
      <c r="QD60" s="599"/>
      <c r="QE60" s="599"/>
      <c r="QF60" s="599"/>
      <c r="QG60" s="599"/>
      <c r="QH60" s="599"/>
      <c r="QI60" s="599"/>
      <c r="QJ60" s="599"/>
      <c r="QK60" s="599"/>
      <c r="QL60" s="599"/>
      <c r="QM60" s="599"/>
      <c r="QN60" s="599"/>
      <c r="QO60" s="599"/>
      <c r="QP60" s="599"/>
      <c r="QQ60" s="599"/>
      <c r="QR60" s="599"/>
      <c r="QS60" s="599"/>
      <c r="QT60" s="599"/>
      <c r="QU60" s="599"/>
      <c r="QV60" s="599"/>
      <c r="QW60" s="599"/>
      <c r="QX60" s="599"/>
      <c r="QY60" s="599"/>
      <c r="QZ60" s="599"/>
      <c r="RA60" s="599"/>
      <c r="RB60" s="599"/>
      <c r="RC60" s="599"/>
      <c r="RD60" s="599"/>
      <c r="RE60" s="599"/>
      <c r="RF60" s="599"/>
      <c r="RG60" s="599"/>
      <c r="RH60" s="599"/>
      <c r="RI60" s="599"/>
      <c r="RJ60" s="599"/>
      <c r="RK60" s="599"/>
      <c r="RL60" s="599"/>
      <c r="RM60" s="599"/>
      <c r="RN60" s="599"/>
      <c r="RO60" s="599"/>
      <c r="RP60" s="599"/>
      <c r="RQ60" s="599"/>
      <c r="RR60" s="599"/>
      <c r="RS60" s="599"/>
      <c r="RT60" s="599"/>
      <c r="RU60" s="599"/>
      <c r="RV60" s="599"/>
      <c r="RW60" s="599"/>
      <c r="RX60" s="599"/>
      <c r="RY60" s="599"/>
      <c r="RZ60" s="599"/>
      <c r="SA60" s="599"/>
      <c r="SB60" s="599"/>
      <c r="SC60" s="599"/>
      <c r="SD60" s="599"/>
      <c r="SE60" s="599"/>
      <c r="SF60" s="599"/>
      <c r="SG60" s="599"/>
      <c r="SH60" s="599"/>
      <c r="SI60" s="599"/>
      <c r="SJ60" s="599"/>
      <c r="SK60" s="599"/>
      <c r="SL60" s="599"/>
      <c r="SM60" s="599"/>
      <c r="SN60" s="599"/>
      <c r="SO60" s="599"/>
      <c r="SP60" s="599"/>
      <c r="SQ60" s="599"/>
      <c r="SR60" s="599"/>
      <c r="SS60" s="599"/>
      <c r="ST60" s="599"/>
      <c r="SU60" s="599"/>
      <c r="SV60" s="599"/>
      <c r="SW60" s="599"/>
      <c r="SX60" s="599"/>
      <c r="SY60" s="599"/>
      <c r="SZ60" s="599"/>
      <c r="TA60" s="599"/>
      <c r="TB60" s="599"/>
      <c r="TC60" s="599"/>
      <c r="TD60" s="599"/>
      <c r="TE60" s="599"/>
      <c r="TF60" s="599"/>
      <c r="TG60" s="599"/>
      <c r="TH60" s="599"/>
      <c r="TI60" s="599"/>
      <c r="TJ60" s="599"/>
      <c r="TK60" s="599"/>
      <c r="TL60" s="599"/>
      <c r="TM60" s="599"/>
      <c r="TN60" s="599"/>
      <c r="TO60" s="599"/>
      <c r="TP60" s="599"/>
      <c r="TQ60" s="599"/>
      <c r="TR60" s="599"/>
      <c r="TS60" s="599"/>
      <c r="TT60" s="599"/>
      <c r="TU60" s="599"/>
      <c r="TV60" s="599"/>
      <c r="TW60" s="599"/>
      <c r="TX60" s="599"/>
      <c r="TY60" s="599"/>
      <c r="TZ60" s="599"/>
      <c r="UA60" s="599"/>
      <c r="UB60" s="599"/>
      <c r="UC60" s="599"/>
      <c r="UD60" s="599"/>
      <c r="UE60" s="599"/>
      <c r="UF60" s="599"/>
      <c r="UG60" s="599"/>
      <c r="UH60" s="599"/>
      <c r="UI60" s="599"/>
      <c r="UJ60" s="599"/>
      <c r="UK60" s="599"/>
      <c r="UL60" s="599"/>
      <c r="UM60" s="599"/>
      <c r="UN60" s="599"/>
      <c r="UO60" s="599"/>
      <c r="UP60" s="599"/>
      <c r="UQ60" s="599"/>
      <c r="UR60" s="599"/>
      <c r="US60" s="599"/>
      <c r="UT60" s="599"/>
      <c r="UU60" s="599"/>
      <c r="UV60" s="599"/>
      <c r="UW60" s="599"/>
      <c r="UX60" s="599"/>
      <c r="UY60" s="599"/>
      <c r="UZ60" s="599"/>
      <c r="VA60" s="599"/>
      <c r="VB60" s="599"/>
      <c r="VC60" s="599"/>
      <c r="VD60" s="599"/>
      <c r="VE60" s="599"/>
      <c r="VF60" s="599"/>
      <c r="VG60" s="599"/>
      <c r="VH60" s="599"/>
      <c r="VI60" s="599"/>
      <c r="VJ60" s="599"/>
      <c r="VK60" s="599"/>
      <c r="VL60" s="599"/>
      <c r="VM60" s="599"/>
      <c r="VN60" s="599"/>
      <c r="VO60" s="599"/>
      <c r="VP60" s="599"/>
      <c r="VQ60" s="599"/>
      <c r="VR60" s="599"/>
      <c r="VS60" s="599"/>
      <c r="VT60" s="599"/>
      <c r="VU60" s="599"/>
      <c r="VV60" s="599"/>
      <c r="VW60" s="599"/>
      <c r="VX60" s="599"/>
      <c r="VY60" s="599"/>
      <c r="VZ60" s="599"/>
      <c r="WA60" s="599"/>
      <c r="WB60" s="599"/>
      <c r="WC60" s="599"/>
      <c r="WD60" s="599"/>
      <c r="WE60" s="599"/>
      <c r="WF60" s="599"/>
      <c r="WG60" s="599"/>
      <c r="WH60" s="599"/>
      <c r="WI60" s="599"/>
      <c r="WJ60" s="599"/>
      <c r="WK60" s="599"/>
      <c r="WL60" s="599"/>
      <c r="WM60" s="599"/>
      <c r="WN60" s="599"/>
      <c r="WO60" s="599"/>
      <c r="WP60" s="599"/>
      <c r="WQ60" s="599"/>
      <c r="WR60" s="599"/>
      <c r="WS60" s="599"/>
      <c r="WT60" s="599"/>
      <c r="WU60" s="599"/>
      <c r="WV60" s="599"/>
      <c r="WW60" s="599"/>
      <c r="WX60" s="599"/>
      <c r="WY60" s="599"/>
      <c r="WZ60" s="599"/>
      <c r="XA60" s="599"/>
      <c r="XB60" s="599"/>
      <c r="XC60" s="599"/>
      <c r="XD60" s="599"/>
      <c r="XE60" s="599"/>
      <c r="XF60" s="599"/>
      <c r="XG60" s="599"/>
      <c r="XH60" s="599"/>
      <c r="XI60" s="599"/>
      <c r="XJ60" s="599"/>
      <c r="XK60" s="599"/>
      <c r="XL60" s="599"/>
      <c r="XM60" s="599"/>
      <c r="XN60" s="599"/>
      <c r="XO60" s="599"/>
      <c r="XP60" s="599"/>
      <c r="XQ60" s="599"/>
      <c r="XR60" s="599"/>
      <c r="XS60" s="599"/>
      <c r="XT60" s="599"/>
      <c r="XU60" s="599"/>
      <c r="XV60" s="599"/>
      <c r="XW60" s="599"/>
      <c r="XX60" s="599"/>
      <c r="XY60" s="599"/>
      <c r="XZ60" s="599"/>
      <c r="YA60" s="599"/>
      <c r="YB60" s="599"/>
      <c r="YC60" s="599"/>
      <c r="YD60" s="599"/>
      <c r="YE60" s="599"/>
      <c r="YF60" s="599"/>
      <c r="YG60" s="599"/>
      <c r="YH60" s="599"/>
      <c r="YI60" s="599"/>
      <c r="YJ60" s="599"/>
      <c r="YK60" s="599"/>
      <c r="YL60" s="599"/>
      <c r="YM60" s="599"/>
      <c r="YN60" s="599"/>
      <c r="YO60" s="599"/>
      <c r="YP60" s="599"/>
      <c r="YQ60" s="599"/>
      <c r="YR60" s="599"/>
      <c r="YS60" s="599"/>
      <c r="YT60" s="599"/>
      <c r="YU60" s="599"/>
      <c r="YV60" s="599"/>
      <c r="YW60" s="599"/>
      <c r="YX60" s="599"/>
      <c r="YY60" s="599"/>
      <c r="YZ60" s="599"/>
      <c r="ZA60" s="599"/>
      <c r="ZB60" s="599"/>
      <c r="ZC60" s="599"/>
      <c r="ZD60" s="599"/>
      <c r="ZE60" s="599"/>
      <c r="ZF60" s="599"/>
      <c r="ZG60" s="599"/>
      <c r="ZH60" s="599"/>
      <c r="ZI60" s="599"/>
      <c r="ZJ60" s="599"/>
      <c r="ZK60" s="599"/>
      <c r="ZL60" s="599"/>
      <c r="ZM60" s="599"/>
      <c r="ZN60" s="599"/>
      <c r="ZO60" s="599"/>
      <c r="ZP60" s="599"/>
      <c r="ZQ60" s="599"/>
      <c r="ZR60" s="599"/>
      <c r="ZS60" s="599"/>
      <c r="ZT60" s="599"/>
      <c r="ZU60" s="599"/>
      <c r="ZV60" s="599"/>
      <c r="ZW60" s="599"/>
      <c r="ZX60" s="599"/>
      <c r="ZY60" s="599"/>
      <c r="ZZ60" s="599"/>
    </row>
  </sheetData>
  <mergeCells count="19">
    <mergeCell ref="A32:A44"/>
    <mergeCell ref="B32:B36"/>
    <mergeCell ref="B37:B40"/>
    <mergeCell ref="B41:B43"/>
    <mergeCell ref="L2:M2"/>
    <mergeCell ref="K2:K3"/>
    <mergeCell ref="C2:C3"/>
    <mergeCell ref="D2:D3"/>
    <mergeCell ref="E2:G2"/>
    <mergeCell ref="H2:J2"/>
    <mergeCell ref="N2:O2"/>
    <mergeCell ref="A4:A31"/>
    <mergeCell ref="B4:B11"/>
    <mergeCell ref="B12:B17"/>
    <mergeCell ref="B18:B23"/>
    <mergeCell ref="B24:B26"/>
    <mergeCell ref="B27:B30"/>
    <mergeCell ref="A2:A3"/>
    <mergeCell ref="B2:B3"/>
  </mergeCells>
  <printOptions horizontalCentered="1"/>
  <pageMargins left="0.7" right="0.7" top="0.75" bottom="0.75" header="0.3" footer="0.3"/>
  <pageSetup paperSize="9" scale="7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Normal="100" zoomScaleSheetLayoutView="100" workbookViewId="0">
      <pane xSplit="2" ySplit="3" topLeftCell="C13" activePane="bottomRight" state="frozen"/>
      <selection activeCell="H37" sqref="H37"/>
      <selection pane="topRight" activeCell="H37" sqref="H37"/>
      <selection pane="bottomLeft" activeCell="H37" sqref="H37"/>
      <selection pane="bottomRight" activeCell="F29" sqref="F29"/>
    </sheetView>
  </sheetViews>
  <sheetFormatPr defaultColWidth="9.140625" defaultRowHeight="11.25"/>
  <cols>
    <col min="1" max="1" width="7.85546875" style="703" customWidth="1"/>
    <col min="2" max="2" width="10.28515625" style="703" customWidth="1"/>
    <col min="3" max="3" width="21.28515625" style="703" customWidth="1"/>
    <col min="4" max="4" width="11" style="703" bestFit="1" customWidth="1"/>
    <col min="5" max="5" width="7.5703125" style="703" customWidth="1"/>
    <col min="6" max="6" width="9" style="703" customWidth="1"/>
    <col min="7" max="8" width="7.42578125" style="703" customWidth="1"/>
    <col min="9" max="9" width="7.85546875" style="703" bestFit="1" customWidth="1"/>
    <col min="10" max="11" width="6.5703125" style="703" bestFit="1" customWidth="1"/>
    <col min="12" max="12" width="8.28515625" style="703" customWidth="1"/>
    <col min="13" max="14" width="9" style="703" customWidth="1"/>
    <col min="15" max="16384" width="9.140625" style="703"/>
  </cols>
  <sheetData>
    <row r="1" spans="1:16" ht="24" customHeight="1">
      <c r="A1" s="701" t="s">
        <v>1187</v>
      </c>
      <c r="B1" s="701"/>
      <c r="C1" s="702"/>
      <c r="D1" s="702"/>
      <c r="E1" s="701"/>
      <c r="F1" s="701"/>
      <c r="G1" s="701"/>
      <c r="H1" s="701"/>
      <c r="I1" s="701"/>
      <c r="J1" s="701"/>
      <c r="K1" s="701"/>
      <c r="L1" s="701"/>
      <c r="M1" s="701"/>
      <c r="N1" s="701"/>
      <c r="O1" s="701"/>
      <c r="P1" s="701"/>
    </row>
    <row r="2" spans="1:16" ht="21.75" customHeight="1">
      <c r="A2" s="1313" t="s">
        <v>1138</v>
      </c>
      <c r="B2" s="1313" t="s">
        <v>667</v>
      </c>
      <c r="C2" s="1314" t="s">
        <v>1083</v>
      </c>
      <c r="D2" s="829"/>
      <c r="E2" s="1313" t="s">
        <v>1079</v>
      </c>
      <c r="F2" s="1313" t="s">
        <v>440</v>
      </c>
      <c r="G2" s="1313"/>
      <c r="H2" s="1313"/>
      <c r="I2" s="1313" t="s">
        <v>1078</v>
      </c>
      <c r="J2" s="1313"/>
      <c r="K2" s="1313"/>
      <c r="L2" s="1313" t="s">
        <v>1077</v>
      </c>
      <c r="M2" s="1313" t="s">
        <v>1076</v>
      </c>
      <c r="N2" s="1313"/>
      <c r="O2" s="1313" t="s">
        <v>1278</v>
      </c>
      <c r="P2" s="1313"/>
    </row>
    <row r="3" spans="1:16" ht="33.75">
      <c r="A3" s="1313"/>
      <c r="B3" s="1313"/>
      <c r="C3" s="1314"/>
      <c r="D3" s="829" t="s">
        <v>1139</v>
      </c>
      <c r="E3" s="1313"/>
      <c r="F3" s="828" t="s">
        <v>93</v>
      </c>
      <c r="G3" s="704">
        <v>44620</v>
      </c>
      <c r="H3" s="704">
        <v>44648</v>
      </c>
      <c r="I3" s="828" t="s">
        <v>93</v>
      </c>
      <c r="J3" s="704">
        <v>44620</v>
      </c>
      <c r="K3" s="704">
        <v>44648</v>
      </c>
      <c r="L3" s="1313"/>
      <c r="M3" s="704">
        <v>44620</v>
      </c>
      <c r="N3" s="704">
        <v>44648</v>
      </c>
      <c r="O3" s="704" t="s">
        <v>1075</v>
      </c>
      <c r="P3" s="704" t="s">
        <v>1074</v>
      </c>
    </row>
    <row r="4" spans="1:16" ht="12" customHeight="1">
      <c r="A4" s="1315" t="s">
        <v>422</v>
      </c>
      <c r="B4" s="1315" t="s">
        <v>678</v>
      </c>
      <c r="C4" s="705" t="s">
        <v>1140</v>
      </c>
      <c r="D4" s="706" t="s">
        <v>1141</v>
      </c>
      <c r="E4" s="707" t="s">
        <v>1063</v>
      </c>
      <c r="F4" s="708">
        <v>104</v>
      </c>
      <c r="G4" s="708">
        <v>0</v>
      </c>
      <c r="H4" s="708">
        <v>2</v>
      </c>
      <c r="I4" s="708">
        <v>1.9427649999999996</v>
      </c>
      <c r="J4" s="708">
        <v>0</v>
      </c>
      <c r="K4" s="708">
        <v>5.7669999999999999E-2</v>
      </c>
      <c r="L4" s="708" t="s">
        <v>1081</v>
      </c>
      <c r="M4" s="997">
        <v>2000</v>
      </c>
      <c r="N4" s="997">
        <v>3056.5</v>
      </c>
      <c r="O4" s="997">
        <v>3</v>
      </c>
      <c r="P4" s="997">
        <v>6.6093260869565226E-2</v>
      </c>
    </row>
    <row r="5" spans="1:16" ht="12" customHeight="1">
      <c r="A5" s="1315"/>
      <c r="B5" s="1315"/>
      <c r="C5" s="709" t="s">
        <v>1142</v>
      </c>
      <c r="D5" s="706" t="s">
        <v>1143</v>
      </c>
      <c r="E5" s="707" t="s">
        <v>1063</v>
      </c>
      <c r="F5" s="708">
        <v>1081</v>
      </c>
      <c r="G5" s="708">
        <v>46</v>
      </c>
      <c r="H5" s="708">
        <v>61</v>
      </c>
      <c r="I5" s="708">
        <v>18.50564</v>
      </c>
      <c r="J5" s="708">
        <v>0.86343999999999999</v>
      </c>
      <c r="K5" s="708">
        <v>1.2176599999999997</v>
      </c>
      <c r="L5" s="708" t="s">
        <v>1081</v>
      </c>
      <c r="M5" s="997">
        <v>1892</v>
      </c>
      <c r="N5" s="997">
        <v>2173</v>
      </c>
      <c r="O5" s="997">
        <v>39.608695652173914</v>
      </c>
      <c r="P5" s="997">
        <v>0.81162839130434805</v>
      </c>
    </row>
    <row r="6" spans="1:16" ht="12" customHeight="1">
      <c r="A6" s="1315"/>
      <c r="B6" s="1315"/>
      <c r="C6" s="709" t="s">
        <v>1144</v>
      </c>
      <c r="D6" s="706" t="s">
        <v>1145</v>
      </c>
      <c r="E6" s="707" t="s">
        <v>1045</v>
      </c>
      <c r="F6" s="708">
        <v>745239</v>
      </c>
      <c r="G6" s="708">
        <v>54717</v>
      </c>
      <c r="H6" s="708">
        <v>37503</v>
      </c>
      <c r="I6" s="708">
        <v>22407.751800000005</v>
      </c>
      <c r="J6" s="708">
        <v>1859.4769499999998</v>
      </c>
      <c r="K6" s="708">
        <v>1366.8844200000003</v>
      </c>
      <c r="L6" s="708" t="s">
        <v>1081</v>
      </c>
      <c r="M6" s="997">
        <v>7050</v>
      </c>
      <c r="N6" s="997">
        <v>7288</v>
      </c>
      <c r="O6" s="997">
        <v>5728.260869565217</v>
      </c>
      <c r="P6" s="997">
        <v>208.50694695652174</v>
      </c>
    </row>
    <row r="7" spans="1:16" ht="12" customHeight="1">
      <c r="A7" s="1315"/>
      <c r="B7" s="1315"/>
      <c r="C7" s="709" t="s">
        <v>1279</v>
      </c>
      <c r="D7" s="706" t="s">
        <v>1279</v>
      </c>
      <c r="E7" s="707" t="s">
        <v>1280</v>
      </c>
      <c r="F7" s="708">
        <v>155</v>
      </c>
      <c r="G7" s="708"/>
      <c r="H7" s="708">
        <v>155</v>
      </c>
      <c r="I7" s="708">
        <v>4.5395799999999999</v>
      </c>
      <c r="J7" s="708"/>
      <c r="K7" s="708">
        <v>4.5395799999999999</v>
      </c>
      <c r="L7" s="708" t="s">
        <v>1281</v>
      </c>
      <c r="M7" s="997" t="s">
        <v>1274</v>
      </c>
      <c r="N7" s="997">
        <v>1463</v>
      </c>
      <c r="O7" s="997">
        <v>38.888888888888886</v>
      </c>
      <c r="P7" s="997">
        <v>1.1370322222222222</v>
      </c>
    </row>
    <row r="8" spans="1:16" ht="12" customHeight="1">
      <c r="A8" s="1315"/>
      <c r="B8" s="1315"/>
      <c r="C8" s="709" t="s">
        <v>1146</v>
      </c>
      <c r="D8" s="706" t="s">
        <v>1147</v>
      </c>
      <c r="E8" s="707" t="s">
        <v>1063</v>
      </c>
      <c r="F8" s="708">
        <v>623918</v>
      </c>
      <c r="G8" s="708">
        <v>0</v>
      </c>
      <c r="H8" s="708">
        <v>0</v>
      </c>
      <c r="I8" s="708">
        <v>32594.81964999999</v>
      </c>
      <c r="J8" s="708">
        <v>0</v>
      </c>
      <c r="K8" s="708">
        <v>0</v>
      </c>
      <c r="L8" s="708" t="s">
        <v>1081</v>
      </c>
      <c r="M8" s="997" t="s">
        <v>1274</v>
      </c>
      <c r="N8" s="997" t="s">
        <v>1274</v>
      </c>
      <c r="O8" s="997">
        <v>0</v>
      </c>
      <c r="P8" s="997">
        <v>0</v>
      </c>
    </row>
    <row r="9" spans="1:16" ht="12" customHeight="1">
      <c r="A9" s="1315"/>
      <c r="B9" s="1315"/>
      <c r="C9" s="709" t="s">
        <v>1148</v>
      </c>
      <c r="D9" s="706" t="s">
        <v>1149</v>
      </c>
      <c r="E9" s="707" t="s">
        <v>1063</v>
      </c>
      <c r="F9" s="708">
        <v>1582624</v>
      </c>
      <c r="G9" s="708">
        <v>160507</v>
      </c>
      <c r="H9" s="708">
        <v>154530</v>
      </c>
      <c r="I9" s="708">
        <v>46023.441539999956</v>
      </c>
      <c r="J9" s="708">
        <v>5082.108400000001</v>
      </c>
      <c r="K9" s="708">
        <v>4939.0008499999994</v>
      </c>
      <c r="L9" s="708" t="s">
        <v>1081</v>
      </c>
      <c r="M9" s="997">
        <v>3026</v>
      </c>
      <c r="N9" s="997">
        <v>3175</v>
      </c>
      <c r="O9" s="997">
        <v>13239.304347826086</v>
      </c>
      <c r="P9" s="997">
        <v>422.18586152173918</v>
      </c>
    </row>
    <row r="10" spans="1:16" ht="12" customHeight="1">
      <c r="A10" s="1315"/>
      <c r="B10" s="1315"/>
      <c r="C10" s="709" t="s">
        <v>451</v>
      </c>
      <c r="D10" s="706" t="s">
        <v>451</v>
      </c>
      <c r="E10" s="707" t="s">
        <v>1063</v>
      </c>
      <c r="F10" s="708">
        <v>105</v>
      </c>
      <c r="G10" s="708">
        <v>0</v>
      </c>
      <c r="H10" s="708">
        <v>0</v>
      </c>
      <c r="I10" s="708">
        <v>11.829599999999999</v>
      </c>
      <c r="J10" s="708">
        <v>0</v>
      </c>
      <c r="K10" s="708">
        <v>0</v>
      </c>
      <c r="L10" s="708" t="s">
        <v>1281</v>
      </c>
      <c r="M10" s="997">
        <v>1413.4</v>
      </c>
      <c r="N10" s="997">
        <v>1421.35</v>
      </c>
      <c r="O10" s="997">
        <v>0</v>
      </c>
      <c r="P10" s="997">
        <v>0</v>
      </c>
    </row>
    <row r="11" spans="1:16" ht="12" customHeight="1">
      <c r="A11" s="1315"/>
      <c r="B11" s="1315"/>
      <c r="C11" s="709" t="s">
        <v>1150</v>
      </c>
      <c r="D11" s="706" t="s">
        <v>1151</v>
      </c>
      <c r="E11" s="707" t="s">
        <v>1045</v>
      </c>
      <c r="F11" s="708">
        <v>169904</v>
      </c>
      <c r="G11" s="708">
        <v>25272</v>
      </c>
      <c r="H11" s="708">
        <v>20382</v>
      </c>
      <c r="I11" s="708">
        <v>7550.7227499999954</v>
      </c>
      <c r="J11" s="708">
        <v>1361.1022</v>
      </c>
      <c r="K11" s="708">
        <v>1103.5098700000001</v>
      </c>
      <c r="L11" s="708" t="s">
        <v>1081</v>
      </c>
      <c r="M11" s="997">
        <v>10902</v>
      </c>
      <c r="N11" s="997">
        <v>11196</v>
      </c>
      <c r="O11" s="997">
        <v>3402</v>
      </c>
      <c r="P11" s="997">
        <v>184.00963173913041</v>
      </c>
    </row>
    <row r="12" spans="1:16" ht="12" customHeight="1">
      <c r="A12" s="1315"/>
      <c r="B12" s="1315"/>
      <c r="C12" s="709" t="s">
        <v>1152</v>
      </c>
      <c r="D12" s="706" t="s">
        <v>1153</v>
      </c>
      <c r="E12" s="707" t="s">
        <v>1045</v>
      </c>
      <c r="F12" s="708">
        <v>1154152</v>
      </c>
      <c r="G12" s="708">
        <v>89329</v>
      </c>
      <c r="H12" s="708">
        <v>78261</v>
      </c>
      <c r="I12" s="708">
        <v>56749.886084999962</v>
      </c>
      <c r="J12" s="708">
        <v>5142.93678</v>
      </c>
      <c r="K12" s="708">
        <v>4466.9736649999977</v>
      </c>
      <c r="L12" s="708" t="s">
        <v>1081</v>
      </c>
      <c r="M12" s="997">
        <v>10738</v>
      </c>
      <c r="N12" s="997">
        <v>12172</v>
      </c>
      <c r="O12" s="997">
        <v>11701.739130434782</v>
      </c>
      <c r="P12" s="997">
        <v>663.2652096739132</v>
      </c>
    </row>
    <row r="13" spans="1:16" ht="12" customHeight="1">
      <c r="A13" s="1315"/>
      <c r="B13" s="1315"/>
      <c r="C13" s="709" t="s">
        <v>1154</v>
      </c>
      <c r="D13" s="706" t="s">
        <v>1155</v>
      </c>
      <c r="E13" s="707" t="s">
        <v>1063</v>
      </c>
      <c r="F13" s="708">
        <v>2444721</v>
      </c>
      <c r="G13" s="708">
        <v>181978</v>
      </c>
      <c r="H13" s="708">
        <v>165329</v>
      </c>
      <c r="I13" s="708">
        <v>68994.863417499961</v>
      </c>
      <c r="J13" s="708">
        <v>5526.5338599999977</v>
      </c>
      <c r="K13" s="708">
        <v>4862.5719124999996</v>
      </c>
      <c r="L13" s="708" t="s">
        <v>1081</v>
      </c>
      <c r="M13" s="997">
        <v>5883</v>
      </c>
      <c r="N13" s="997">
        <v>6331</v>
      </c>
      <c r="O13" s="997">
        <v>15968.869565217392</v>
      </c>
      <c r="P13" s="997">
        <v>490.94153071739134</v>
      </c>
    </row>
    <row r="14" spans="1:16" ht="12" customHeight="1">
      <c r="A14" s="1315"/>
      <c r="B14" s="1315"/>
      <c r="C14" s="709" t="s">
        <v>1156</v>
      </c>
      <c r="D14" s="706" t="s">
        <v>1157</v>
      </c>
      <c r="E14" s="707" t="s">
        <v>1063</v>
      </c>
      <c r="F14" s="708">
        <v>111</v>
      </c>
      <c r="G14" s="708">
        <v>0</v>
      </c>
      <c r="H14" s="708">
        <v>0</v>
      </c>
      <c r="I14" s="708">
        <v>3.1847125000000003</v>
      </c>
      <c r="J14" s="708">
        <v>0</v>
      </c>
      <c r="K14" s="708">
        <v>0</v>
      </c>
      <c r="L14" s="708" t="s">
        <v>1158</v>
      </c>
      <c r="M14" s="997">
        <v>1147</v>
      </c>
      <c r="N14" s="997">
        <v>1172</v>
      </c>
      <c r="O14" s="997">
        <v>0</v>
      </c>
      <c r="P14" s="997">
        <v>0</v>
      </c>
    </row>
    <row r="15" spans="1:16" ht="12" customHeight="1">
      <c r="A15" s="1315"/>
      <c r="B15" s="1315"/>
      <c r="C15" s="709" t="s">
        <v>1159</v>
      </c>
      <c r="D15" s="706" t="s">
        <v>1160</v>
      </c>
      <c r="E15" s="707" t="s">
        <v>1161</v>
      </c>
      <c r="F15" s="708">
        <v>286945</v>
      </c>
      <c r="G15" s="708">
        <v>52465</v>
      </c>
      <c r="H15" s="708">
        <v>42215</v>
      </c>
      <c r="I15" s="708">
        <v>14951.874075000002</v>
      </c>
      <c r="J15" s="708">
        <v>3338.7025349999994</v>
      </c>
      <c r="K15" s="708">
        <v>2670.1329899999996</v>
      </c>
      <c r="L15" s="708" t="s">
        <v>1081</v>
      </c>
      <c r="M15" s="997">
        <v>21150</v>
      </c>
      <c r="N15" s="997">
        <v>21530</v>
      </c>
      <c r="O15" s="997">
        <v>5000.869565217391</v>
      </c>
      <c r="P15" s="997">
        <v>317.29688729999998</v>
      </c>
    </row>
    <row r="16" spans="1:16" ht="12" customHeight="1">
      <c r="A16" s="1315"/>
      <c r="B16" s="1315"/>
      <c r="C16" s="709" t="s">
        <v>452</v>
      </c>
      <c r="D16" s="706" t="s">
        <v>1162</v>
      </c>
      <c r="E16" s="707" t="s">
        <v>1059</v>
      </c>
      <c r="F16" s="708">
        <v>297261</v>
      </c>
      <c r="G16" s="708">
        <v>37331</v>
      </c>
      <c r="H16" s="708">
        <v>28195</v>
      </c>
      <c r="I16" s="708">
        <v>10829.900940000003</v>
      </c>
      <c r="J16" s="708">
        <v>1508.0988299999999</v>
      </c>
      <c r="K16" s="708">
        <v>1168.7990900000002</v>
      </c>
      <c r="L16" s="708" t="s">
        <v>1163</v>
      </c>
      <c r="M16" s="997">
        <v>1865</v>
      </c>
      <c r="N16" s="997">
        <v>2181.5</v>
      </c>
      <c r="O16" s="997">
        <v>2601.2608695652175</v>
      </c>
      <c r="P16" s="997">
        <v>106.79702999999999</v>
      </c>
    </row>
    <row r="17" spans="1:16" ht="12" customHeight="1">
      <c r="A17" s="1315"/>
      <c r="B17" s="1315"/>
      <c r="C17" s="709" t="s">
        <v>1164</v>
      </c>
      <c r="D17" s="706" t="s">
        <v>1165</v>
      </c>
      <c r="E17" s="707" t="s">
        <v>1063</v>
      </c>
      <c r="F17" s="708">
        <v>948</v>
      </c>
      <c r="G17" s="708">
        <v>232</v>
      </c>
      <c r="H17" s="708">
        <v>38</v>
      </c>
      <c r="I17" s="708">
        <v>16.918500000000002</v>
      </c>
      <c r="J17" s="708">
        <v>4.3633100000000002</v>
      </c>
      <c r="K17" s="708">
        <v>0.52202000000000004</v>
      </c>
      <c r="L17" s="708" t="s">
        <v>1081</v>
      </c>
      <c r="M17" s="997">
        <v>2008</v>
      </c>
      <c r="N17" s="997">
        <v>2406</v>
      </c>
      <c r="O17" s="997">
        <v>15.608695652173912</v>
      </c>
      <c r="P17" s="997">
        <v>0.34199582608695644</v>
      </c>
    </row>
    <row r="18" spans="1:16" ht="12" customHeight="1">
      <c r="A18" s="1315"/>
      <c r="B18" s="1315"/>
      <c r="C18" s="709" t="s">
        <v>1166</v>
      </c>
      <c r="D18" s="706" t="s">
        <v>1167</v>
      </c>
      <c r="E18" s="707" t="s">
        <v>1063</v>
      </c>
      <c r="F18" s="708">
        <v>687473</v>
      </c>
      <c r="G18" s="708">
        <v>3</v>
      </c>
      <c r="H18" s="708">
        <v>0</v>
      </c>
      <c r="I18" s="708">
        <v>50400.326929999959</v>
      </c>
      <c r="J18" s="708">
        <v>0.24723000000000001</v>
      </c>
      <c r="K18" s="708">
        <v>0</v>
      </c>
      <c r="L18" s="708" t="s">
        <v>1081</v>
      </c>
      <c r="M18" s="997">
        <v>8241</v>
      </c>
      <c r="N18" s="997" t="s">
        <v>1274</v>
      </c>
      <c r="O18" s="997">
        <v>0</v>
      </c>
      <c r="P18" s="997">
        <v>0</v>
      </c>
    </row>
    <row r="19" spans="1:16" ht="12" customHeight="1">
      <c r="A19" s="1315"/>
      <c r="B19" s="1315"/>
      <c r="C19" s="709" t="s">
        <v>1168</v>
      </c>
      <c r="D19" s="706" t="s">
        <v>1169</v>
      </c>
      <c r="E19" s="707" t="s">
        <v>1045</v>
      </c>
      <c r="F19" s="708">
        <v>1603469</v>
      </c>
      <c r="G19" s="708">
        <v>2110</v>
      </c>
      <c r="H19" s="708">
        <v>157</v>
      </c>
      <c r="I19" s="708">
        <v>53464.708734999986</v>
      </c>
      <c r="J19" s="708">
        <v>69.81780000000002</v>
      </c>
      <c r="K19" s="708">
        <v>6.0527400000000009</v>
      </c>
      <c r="L19" s="708" t="s">
        <v>1081</v>
      </c>
      <c r="M19" s="997">
        <v>7900</v>
      </c>
      <c r="N19" s="997">
        <v>7842</v>
      </c>
      <c r="O19" s="997">
        <v>92.956521739130437</v>
      </c>
      <c r="P19" s="997">
        <v>3.6187358695652181</v>
      </c>
    </row>
    <row r="20" spans="1:16" ht="12" customHeight="1">
      <c r="A20" s="1315"/>
      <c r="B20" s="1315"/>
      <c r="C20" s="709" t="s">
        <v>1170</v>
      </c>
      <c r="D20" s="706" t="s">
        <v>1171</v>
      </c>
      <c r="E20" s="707" t="s">
        <v>1045</v>
      </c>
      <c r="F20" s="708">
        <v>1262457</v>
      </c>
      <c r="G20" s="708">
        <v>89</v>
      </c>
      <c r="H20" s="708">
        <v>0</v>
      </c>
      <c r="I20" s="708">
        <v>83803.30045499999</v>
      </c>
      <c r="J20" s="708">
        <v>5.7506649999999997</v>
      </c>
      <c r="K20" s="708">
        <v>0</v>
      </c>
      <c r="L20" s="708" t="s">
        <v>1172</v>
      </c>
      <c r="M20" s="997">
        <v>1460</v>
      </c>
      <c r="N20" s="997">
        <v>1499</v>
      </c>
      <c r="O20" s="997">
        <v>1.1304347826086956</v>
      </c>
      <c r="P20" s="997">
        <v>8.9010434782608699E-2</v>
      </c>
    </row>
    <row r="21" spans="1:16" ht="12" customHeight="1">
      <c r="A21" s="1315"/>
      <c r="B21" s="1315"/>
      <c r="C21" s="709" t="s">
        <v>679</v>
      </c>
      <c r="D21" s="706" t="s">
        <v>1173</v>
      </c>
      <c r="E21" s="707" t="s">
        <v>1045</v>
      </c>
      <c r="F21" s="708">
        <v>195852</v>
      </c>
      <c r="G21" s="708">
        <v>16458</v>
      </c>
      <c r="H21" s="708">
        <v>15164</v>
      </c>
      <c r="I21" s="708">
        <v>8111.7985600000038</v>
      </c>
      <c r="J21" s="708">
        <v>812.56364999999971</v>
      </c>
      <c r="K21" s="708">
        <v>675.74997000000008</v>
      </c>
      <c r="L21" s="708" t="s">
        <v>1081</v>
      </c>
      <c r="M21" s="997">
        <v>9358</v>
      </c>
      <c r="N21" s="997">
        <v>8774</v>
      </c>
      <c r="O21" s="997">
        <v>2984.478260869565</v>
      </c>
      <c r="P21" s="997">
        <v>132.41051695652175</v>
      </c>
    </row>
    <row r="22" spans="1:16" ht="12" customHeight="1">
      <c r="A22" s="1315"/>
      <c r="B22" s="1315"/>
      <c r="C22" s="709" t="s">
        <v>1174</v>
      </c>
      <c r="D22" s="706" t="s">
        <v>1175</v>
      </c>
      <c r="E22" s="707" t="s">
        <v>1063</v>
      </c>
      <c r="F22" s="708">
        <v>60</v>
      </c>
      <c r="G22" s="708">
        <v>0</v>
      </c>
      <c r="H22" s="708">
        <v>0</v>
      </c>
      <c r="I22" s="708">
        <v>1.05633</v>
      </c>
      <c r="J22" s="708">
        <v>0</v>
      </c>
      <c r="K22" s="708">
        <v>0</v>
      </c>
      <c r="L22" s="708" t="s">
        <v>1081</v>
      </c>
      <c r="M22" s="997">
        <v>2124</v>
      </c>
      <c r="N22" s="997">
        <v>2230</v>
      </c>
      <c r="O22" s="997">
        <v>0</v>
      </c>
      <c r="P22" s="997">
        <v>0</v>
      </c>
    </row>
    <row r="23" spans="1:16" s="712" customFormat="1" ht="12" customHeight="1">
      <c r="A23" s="1315"/>
      <c r="B23" s="1316"/>
      <c r="C23" s="710" t="s">
        <v>673</v>
      </c>
      <c r="D23" s="710"/>
      <c r="E23" s="711"/>
      <c r="F23" s="711">
        <v>11056579</v>
      </c>
      <c r="G23" s="711">
        <v>620537</v>
      </c>
      <c r="H23" s="711">
        <v>541992</v>
      </c>
      <c r="I23" s="711">
        <v>455941.37206499983</v>
      </c>
      <c r="J23" s="711">
        <v>24712.565649999997</v>
      </c>
      <c r="K23" s="711">
        <v>21266.012437499994</v>
      </c>
      <c r="L23" s="711"/>
      <c r="M23" s="711"/>
      <c r="N23" s="711"/>
      <c r="O23" s="711">
        <v>60817.975845410627</v>
      </c>
      <c r="P23" s="711">
        <v>2531.478110870049</v>
      </c>
    </row>
    <row r="24" spans="1:16" ht="12" customHeight="1">
      <c r="A24" s="1315"/>
      <c r="B24" s="1317" t="s">
        <v>436</v>
      </c>
      <c r="C24" s="709" t="s">
        <v>680</v>
      </c>
      <c r="D24" s="706" t="s">
        <v>1176</v>
      </c>
      <c r="E24" s="707" t="s">
        <v>1063</v>
      </c>
      <c r="F24" s="708">
        <v>3182</v>
      </c>
      <c r="G24" s="708">
        <v>43</v>
      </c>
      <c r="H24" s="708">
        <v>560</v>
      </c>
      <c r="I24" s="708">
        <v>149.71097000000009</v>
      </c>
      <c r="J24" s="708">
        <v>2.13151</v>
      </c>
      <c r="K24" s="708">
        <v>32.409999999999997</v>
      </c>
      <c r="L24" s="708" t="s">
        <v>1082</v>
      </c>
      <c r="M24" s="997">
        <v>51210</v>
      </c>
      <c r="N24" s="997">
        <v>57830</v>
      </c>
      <c r="O24" s="997">
        <v>50.652173913043477</v>
      </c>
      <c r="P24" s="997">
        <v>2.9598317326086958</v>
      </c>
    </row>
    <row r="25" spans="1:16" s="712" customFormat="1" ht="12" customHeight="1">
      <c r="A25" s="1315"/>
      <c r="B25" s="1318"/>
      <c r="C25" s="710" t="s">
        <v>681</v>
      </c>
      <c r="D25" s="710"/>
      <c r="E25" s="713"/>
      <c r="F25" s="714">
        <v>3182</v>
      </c>
      <c r="G25" s="714">
        <v>43</v>
      </c>
      <c r="H25" s="714">
        <v>560</v>
      </c>
      <c r="I25" s="714">
        <v>149.71097000000009</v>
      </c>
      <c r="J25" s="714">
        <v>2.13151</v>
      </c>
      <c r="K25" s="714">
        <v>32.409999999999997</v>
      </c>
      <c r="L25" s="714"/>
      <c r="M25" s="714"/>
      <c r="N25" s="714"/>
      <c r="O25" s="714">
        <v>50.652173913043477</v>
      </c>
      <c r="P25" s="714">
        <v>2.9598317326086958</v>
      </c>
    </row>
    <row r="26" spans="1:16" ht="12" customHeight="1">
      <c r="A26" s="1315"/>
      <c r="B26" s="1317" t="s">
        <v>1177</v>
      </c>
      <c r="C26" s="706" t="s">
        <v>1178</v>
      </c>
      <c r="D26" s="706" t="s">
        <v>1178</v>
      </c>
      <c r="E26" s="998" t="s">
        <v>1282</v>
      </c>
      <c r="F26" s="708">
        <v>583</v>
      </c>
      <c r="G26" s="708">
        <v>0</v>
      </c>
      <c r="H26" s="708">
        <v>0</v>
      </c>
      <c r="I26" s="708">
        <v>41.774662500000005</v>
      </c>
      <c r="J26" s="708">
        <v>0</v>
      </c>
      <c r="K26" s="708">
        <v>0</v>
      </c>
      <c r="L26" s="999" t="s">
        <v>1055</v>
      </c>
      <c r="M26" s="997">
        <v>0</v>
      </c>
      <c r="N26" s="997">
        <v>0</v>
      </c>
      <c r="O26" s="997">
        <v>0</v>
      </c>
      <c r="P26" s="997">
        <v>0</v>
      </c>
    </row>
    <row r="27" spans="1:16" ht="12" customHeight="1">
      <c r="A27" s="1315"/>
      <c r="B27" s="1319"/>
      <c r="C27" s="706" t="s">
        <v>1179</v>
      </c>
      <c r="D27" s="706" t="s">
        <v>1179</v>
      </c>
      <c r="E27" s="998" t="s">
        <v>1282</v>
      </c>
      <c r="F27" s="708">
        <v>7164</v>
      </c>
      <c r="G27" s="708">
        <v>1830</v>
      </c>
      <c r="H27" s="708">
        <v>1631</v>
      </c>
      <c r="I27" s="708">
        <v>540.89714000000004</v>
      </c>
      <c r="J27" s="708">
        <v>144.46538000000004</v>
      </c>
      <c r="K27" s="708">
        <v>127.6887</v>
      </c>
      <c r="L27" s="999" t="s">
        <v>1055</v>
      </c>
      <c r="M27" s="997">
        <v>7312</v>
      </c>
      <c r="N27" s="997">
        <v>8093</v>
      </c>
      <c r="O27" s="997">
        <v>133.86956521739131</v>
      </c>
      <c r="P27" s="997">
        <v>10.384899130434782</v>
      </c>
    </row>
    <row r="28" spans="1:16" ht="12" customHeight="1">
      <c r="A28" s="1315"/>
      <c r="B28" s="1319"/>
      <c r="C28" s="706" t="s">
        <v>1180</v>
      </c>
      <c r="D28" s="706" t="s">
        <v>1180</v>
      </c>
      <c r="E28" s="998" t="s">
        <v>1282</v>
      </c>
      <c r="F28" s="708">
        <v>431</v>
      </c>
      <c r="G28" s="708">
        <v>0</v>
      </c>
      <c r="H28" s="708">
        <v>0</v>
      </c>
      <c r="I28" s="708">
        <v>24.837890000000002</v>
      </c>
      <c r="J28" s="708">
        <v>0</v>
      </c>
      <c r="K28" s="708">
        <v>0</v>
      </c>
      <c r="L28" s="999" t="s">
        <v>1055</v>
      </c>
      <c r="M28" s="997">
        <v>0</v>
      </c>
      <c r="N28" s="997">
        <v>0</v>
      </c>
      <c r="O28" s="997">
        <v>0</v>
      </c>
      <c r="P28" s="997">
        <v>0</v>
      </c>
    </row>
    <row r="29" spans="1:16" s="712" customFormat="1" ht="24.75" customHeight="1">
      <c r="A29" s="1315"/>
      <c r="B29" s="1318"/>
      <c r="C29" s="710" t="s">
        <v>1181</v>
      </c>
      <c r="D29" s="710"/>
      <c r="E29" s="713"/>
      <c r="F29" s="714">
        <v>8178</v>
      </c>
      <c r="G29" s="714">
        <v>1830</v>
      </c>
      <c r="H29" s="714">
        <v>1631</v>
      </c>
      <c r="I29" s="714">
        <v>607.50969250000003</v>
      </c>
      <c r="J29" s="714">
        <v>144.46538000000004</v>
      </c>
      <c r="K29" s="714">
        <v>127.6887</v>
      </c>
      <c r="L29" s="714"/>
      <c r="M29" s="715"/>
      <c r="N29" s="715"/>
      <c r="O29" s="714">
        <v>133.86956521739131</v>
      </c>
      <c r="P29" s="714">
        <v>10.384899130434782</v>
      </c>
    </row>
    <row r="30" spans="1:16" s="712" customFormat="1" ht="12" customHeight="1">
      <c r="A30" s="1316"/>
      <c r="B30" s="716" t="s">
        <v>1182</v>
      </c>
      <c r="C30" s="710" t="s">
        <v>1182</v>
      </c>
      <c r="D30" s="710"/>
      <c r="E30" s="711"/>
      <c r="F30" s="711">
        <v>11067939</v>
      </c>
      <c r="G30" s="711">
        <v>622410</v>
      </c>
      <c r="H30" s="711">
        <v>544183</v>
      </c>
      <c r="I30" s="711">
        <v>456698.59272749984</v>
      </c>
      <c r="J30" s="711">
        <v>24859.162539999998</v>
      </c>
      <c r="K30" s="711">
        <v>21426.111137499993</v>
      </c>
      <c r="L30" s="711"/>
      <c r="M30" s="717"/>
      <c r="N30" s="717"/>
      <c r="O30" s="711">
        <v>61002.497584541059</v>
      </c>
      <c r="P30" s="711">
        <v>2544.8228417330924</v>
      </c>
    </row>
    <row r="31" spans="1:16" ht="12" customHeight="1">
      <c r="A31" s="1320" t="s">
        <v>423</v>
      </c>
      <c r="B31" s="1317" t="s">
        <v>678</v>
      </c>
      <c r="C31" s="709" t="s">
        <v>1146</v>
      </c>
      <c r="D31" s="706" t="s">
        <v>1147</v>
      </c>
      <c r="E31" s="707" t="s">
        <v>1063</v>
      </c>
      <c r="F31" s="708">
        <v>655</v>
      </c>
      <c r="G31" s="708">
        <v>0</v>
      </c>
      <c r="H31" s="708">
        <v>0</v>
      </c>
      <c r="I31" s="708">
        <v>37.090000000000003</v>
      </c>
      <c r="J31" s="708">
        <v>0</v>
      </c>
      <c r="K31" s="708">
        <v>0</v>
      </c>
      <c r="L31" s="708" t="s">
        <v>1081</v>
      </c>
      <c r="M31" s="997" t="s">
        <v>1274</v>
      </c>
      <c r="N31" s="997" t="s">
        <v>1274</v>
      </c>
      <c r="O31" s="997">
        <v>0</v>
      </c>
      <c r="P31" s="997">
        <v>0</v>
      </c>
    </row>
    <row r="32" spans="1:16" ht="12" customHeight="1">
      <c r="A32" s="1321"/>
      <c r="B32" s="1319"/>
      <c r="C32" s="709" t="s">
        <v>1152</v>
      </c>
      <c r="D32" s="706" t="s">
        <v>1153</v>
      </c>
      <c r="E32" s="707" t="s">
        <v>1045</v>
      </c>
      <c r="F32" s="708">
        <v>739</v>
      </c>
      <c r="G32" s="708">
        <v>54</v>
      </c>
      <c r="H32" s="708">
        <v>34</v>
      </c>
      <c r="I32" s="708">
        <v>42.56</v>
      </c>
      <c r="J32" s="708">
        <v>3.6191900000000001</v>
      </c>
      <c r="K32" s="708">
        <v>2.38</v>
      </c>
      <c r="L32" s="708" t="s">
        <v>1081</v>
      </c>
      <c r="M32" s="997" t="s">
        <v>1274</v>
      </c>
      <c r="N32" s="997" t="s">
        <v>1274</v>
      </c>
      <c r="O32" s="997">
        <v>10</v>
      </c>
      <c r="P32" s="997">
        <v>2.8900000000000001E-5</v>
      </c>
    </row>
    <row r="33" spans="1:16" ht="12" customHeight="1">
      <c r="A33" s="1321"/>
      <c r="B33" s="1319"/>
      <c r="C33" s="709" t="s">
        <v>1183</v>
      </c>
      <c r="D33" s="706" t="s">
        <v>1155</v>
      </c>
      <c r="E33" s="707" t="s">
        <v>1045</v>
      </c>
      <c r="F33" s="708">
        <v>12739</v>
      </c>
      <c r="G33" s="708">
        <v>3795</v>
      </c>
      <c r="H33" s="708">
        <v>7465</v>
      </c>
      <c r="I33" s="708">
        <v>401.47</v>
      </c>
      <c r="J33" s="708">
        <v>118.97543</v>
      </c>
      <c r="K33" s="708">
        <v>233.15</v>
      </c>
      <c r="L33" s="708" t="s">
        <v>1081</v>
      </c>
      <c r="M33" s="997" t="s">
        <v>1274</v>
      </c>
      <c r="N33" s="997" t="s">
        <v>1274</v>
      </c>
      <c r="O33" s="997">
        <v>738</v>
      </c>
      <c r="P33" s="997">
        <v>0.40054079999999997</v>
      </c>
    </row>
    <row r="34" spans="1:16" ht="12" customHeight="1">
      <c r="A34" s="1321"/>
      <c r="B34" s="1319"/>
      <c r="C34" s="709" t="s">
        <v>1184</v>
      </c>
      <c r="D34" s="706" t="s">
        <v>1169</v>
      </c>
      <c r="E34" s="707" t="s">
        <v>1045</v>
      </c>
      <c r="F34" s="708">
        <v>27</v>
      </c>
      <c r="G34" s="708">
        <v>3.0000000000000005E-3</v>
      </c>
      <c r="H34" s="708">
        <v>0</v>
      </c>
      <c r="I34" s="708">
        <v>0.83</v>
      </c>
      <c r="J34" s="708">
        <v>0</v>
      </c>
      <c r="K34" s="708">
        <v>0</v>
      </c>
      <c r="L34" s="708" t="s">
        <v>1081</v>
      </c>
      <c r="M34" s="997" t="s">
        <v>1274</v>
      </c>
      <c r="N34" s="997" t="s">
        <v>1274</v>
      </c>
      <c r="O34" s="997">
        <v>0</v>
      </c>
      <c r="P34" s="997">
        <v>0</v>
      </c>
    </row>
    <row r="35" spans="1:16" ht="12" customHeight="1">
      <c r="A35" s="1321"/>
      <c r="B35" s="1319"/>
      <c r="C35" s="709" t="s">
        <v>1164</v>
      </c>
      <c r="D35" s="706" t="s">
        <v>1165</v>
      </c>
      <c r="E35" s="707" t="s">
        <v>1063</v>
      </c>
      <c r="F35" s="708">
        <v>25</v>
      </c>
      <c r="G35" s="708">
        <v>3.0000000000000005E-3</v>
      </c>
      <c r="H35" s="708">
        <v>15</v>
      </c>
      <c r="I35" s="708">
        <v>0.44</v>
      </c>
      <c r="J35" s="708">
        <v>0</v>
      </c>
      <c r="K35" s="708">
        <v>0.31</v>
      </c>
      <c r="L35" s="708" t="s">
        <v>1081</v>
      </c>
      <c r="M35" s="997" t="s">
        <v>1274</v>
      </c>
      <c r="N35" s="997" t="s">
        <v>1274</v>
      </c>
      <c r="O35" s="997">
        <v>3</v>
      </c>
      <c r="P35" s="997">
        <v>3.0717000000000001E-3</v>
      </c>
    </row>
    <row r="36" spans="1:16" ht="28.5" customHeight="1">
      <c r="A36" s="1321"/>
      <c r="B36" s="1319"/>
      <c r="C36" s="709" t="s">
        <v>1185</v>
      </c>
      <c r="D36" s="706" t="s">
        <v>1167</v>
      </c>
      <c r="E36" s="707"/>
      <c r="F36" s="708">
        <v>97</v>
      </c>
      <c r="G36" s="708">
        <v>3.0000000000000005E-3</v>
      </c>
      <c r="H36" s="708">
        <v>0</v>
      </c>
      <c r="I36" s="708">
        <v>4.9000000000000004</v>
      </c>
      <c r="J36" s="708">
        <v>0</v>
      </c>
      <c r="K36" s="708">
        <v>0</v>
      </c>
      <c r="L36" s="708"/>
      <c r="M36" s="997" t="s">
        <v>1274</v>
      </c>
      <c r="N36" s="997" t="s">
        <v>1274</v>
      </c>
      <c r="O36" s="997">
        <v>0</v>
      </c>
      <c r="P36" s="997">
        <v>0</v>
      </c>
    </row>
    <row r="37" spans="1:16">
      <c r="A37" s="1321"/>
      <c r="B37" s="1318"/>
      <c r="C37" s="709" t="s">
        <v>1174</v>
      </c>
      <c r="D37" s="706" t="s">
        <v>1175</v>
      </c>
      <c r="E37" s="707" t="s">
        <v>1063</v>
      </c>
      <c r="F37" s="708">
        <v>0</v>
      </c>
      <c r="G37" s="708">
        <v>3.0000000000000005E-3</v>
      </c>
      <c r="H37" s="708">
        <v>0</v>
      </c>
      <c r="I37" s="708">
        <v>0</v>
      </c>
      <c r="J37" s="708">
        <v>0</v>
      </c>
      <c r="K37" s="708">
        <v>0</v>
      </c>
      <c r="L37" s="708" t="s">
        <v>1081</v>
      </c>
      <c r="M37" s="997" t="s">
        <v>1274</v>
      </c>
      <c r="N37" s="997" t="s">
        <v>1274</v>
      </c>
      <c r="O37" s="997">
        <v>0</v>
      </c>
      <c r="P37" s="997">
        <v>0</v>
      </c>
    </row>
    <row r="38" spans="1:16" s="712" customFormat="1" ht="22.5">
      <c r="A38" s="1322"/>
      <c r="B38" s="716" t="s">
        <v>1186</v>
      </c>
      <c r="C38" s="710" t="s">
        <v>1186</v>
      </c>
      <c r="D38" s="710"/>
      <c r="E38" s="711"/>
      <c r="F38" s="718">
        <v>14282</v>
      </c>
      <c r="G38" s="718">
        <v>3849.0120000000006</v>
      </c>
      <c r="H38" s="718">
        <v>7514</v>
      </c>
      <c r="I38" s="718">
        <v>487.28999999999996</v>
      </c>
      <c r="J38" s="718">
        <v>122.59462000000001</v>
      </c>
      <c r="K38" s="718">
        <v>235.84</v>
      </c>
      <c r="L38" s="711"/>
      <c r="M38" s="718"/>
      <c r="N38" s="718"/>
      <c r="O38" s="718">
        <v>751</v>
      </c>
      <c r="P38" s="718">
        <v>0.40364139999999998</v>
      </c>
    </row>
    <row r="39" spans="1:16">
      <c r="A39" s="719" t="s">
        <v>1273</v>
      </c>
      <c r="C39" s="712"/>
      <c r="D39" s="712"/>
      <c r="E39" s="712"/>
      <c r="F39" s="712"/>
      <c r="G39" s="712"/>
      <c r="H39" s="712"/>
      <c r="I39" s="712"/>
      <c r="J39" s="712"/>
      <c r="K39" s="712"/>
      <c r="L39" s="712"/>
      <c r="M39" s="712"/>
      <c r="N39" s="712"/>
    </row>
    <row r="40" spans="1:16">
      <c r="A40" s="703" t="s">
        <v>1283</v>
      </c>
      <c r="C40" s="712"/>
      <c r="D40" s="712"/>
      <c r="E40" s="712"/>
      <c r="F40" s="712"/>
      <c r="G40" s="712"/>
      <c r="H40" s="712"/>
      <c r="I40" s="712"/>
      <c r="J40" s="712"/>
      <c r="K40" s="712"/>
      <c r="L40" s="712"/>
      <c r="M40" s="712"/>
      <c r="N40" s="712"/>
    </row>
    <row r="41" spans="1:16">
      <c r="A41" s="712" t="s">
        <v>438</v>
      </c>
      <c r="I41" s="712"/>
    </row>
  </sheetData>
  <mergeCells count="15">
    <mergeCell ref="A4:A30"/>
    <mergeCell ref="B4:B23"/>
    <mergeCell ref="B24:B25"/>
    <mergeCell ref="B26:B29"/>
    <mergeCell ref="A31:A38"/>
    <mergeCell ref="B31:B37"/>
    <mergeCell ref="O2:P2"/>
    <mergeCell ref="A2:A3"/>
    <mergeCell ref="B2:B3"/>
    <mergeCell ref="C2:C3"/>
    <mergeCell ref="E2:E3"/>
    <mergeCell ref="F2:H2"/>
    <mergeCell ref="I2:K2"/>
    <mergeCell ref="L2:L3"/>
    <mergeCell ref="M2:N2"/>
  </mergeCells>
  <printOptions horizontalCentered="1"/>
  <pageMargins left="0.7" right="0.7" top="0.75" bottom="0.75"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view="pageBreakPreview" zoomScale="85" zoomScaleNormal="115" zoomScaleSheetLayoutView="85" workbookViewId="0">
      <selection activeCell="J49" sqref="J49"/>
    </sheetView>
  </sheetViews>
  <sheetFormatPr defaultColWidth="9.140625" defaultRowHeight="12.75"/>
  <cols>
    <col min="1" max="1" width="14.42578125" style="602" customWidth="1"/>
    <col min="2" max="2" width="17.7109375" style="582" customWidth="1"/>
    <col min="3" max="3" width="17.5703125" style="602" customWidth="1"/>
    <col min="4" max="4" width="10.140625" style="602" customWidth="1"/>
    <col min="5" max="5" width="8.7109375" style="674" customWidth="1"/>
    <col min="6" max="10" width="8.7109375" style="602" customWidth="1"/>
    <col min="11" max="11" width="12.140625" style="673" customWidth="1"/>
    <col min="12" max="14" width="8.28515625" style="602" customWidth="1"/>
    <col min="15" max="15" width="10.42578125" style="602" customWidth="1"/>
    <col min="16" max="16384" width="9.140625" style="602"/>
  </cols>
  <sheetData>
    <row r="1" spans="1:15" ht="15">
      <c r="A1" s="581" t="s">
        <v>1307</v>
      </c>
      <c r="C1" s="583"/>
      <c r="D1" s="583"/>
      <c r="E1" s="583"/>
      <c r="F1" s="583"/>
      <c r="G1" s="583"/>
      <c r="H1" s="583" t="s">
        <v>637</v>
      </c>
      <c r="I1" s="583"/>
      <c r="J1" s="583"/>
      <c r="K1" s="669"/>
      <c r="L1" s="583"/>
      <c r="M1" s="583"/>
      <c r="N1" s="583"/>
      <c r="O1" s="583"/>
    </row>
    <row r="2" spans="1:15" ht="25.5" customHeight="1">
      <c r="A2" s="1249" t="s">
        <v>666</v>
      </c>
      <c r="B2" s="1266" t="s">
        <v>667</v>
      </c>
      <c r="C2" s="1323" t="s">
        <v>1083</v>
      </c>
      <c r="D2" s="1249" t="s">
        <v>1079</v>
      </c>
      <c r="E2" s="1246" t="s">
        <v>440</v>
      </c>
      <c r="F2" s="1312"/>
      <c r="G2" s="1247"/>
      <c r="H2" s="1266" t="s">
        <v>1078</v>
      </c>
      <c r="I2" s="1266"/>
      <c r="J2" s="1266"/>
      <c r="K2" s="1327" t="s">
        <v>1077</v>
      </c>
      <c r="L2" s="1266" t="s">
        <v>1076</v>
      </c>
      <c r="M2" s="1266"/>
      <c r="N2" s="1266" t="s">
        <v>1278</v>
      </c>
      <c r="O2" s="1266"/>
    </row>
    <row r="3" spans="1:15" ht="38.25">
      <c r="A3" s="1250"/>
      <c r="B3" s="1266"/>
      <c r="C3" s="1323"/>
      <c r="D3" s="1250"/>
      <c r="E3" s="827" t="s">
        <v>93</v>
      </c>
      <c r="F3" s="670">
        <v>44620</v>
      </c>
      <c r="G3" s="670">
        <v>44648</v>
      </c>
      <c r="H3" s="827" t="s">
        <v>93</v>
      </c>
      <c r="I3" s="670">
        <v>44620</v>
      </c>
      <c r="J3" s="670">
        <v>44648</v>
      </c>
      <c r="K3" s="1328"/>
      <c r="L3" s="670">
        <v>44620</v>
      </c>
      <c r="M3" s="670">
        <v>44648</v>
      </c>
      <c r="N3" s="671" t="s">
        <v>1075</v>
      </c>
      <c r="O3" s="671" t="s">
        <v>1074</v>
      </c>
    </row>
    <row r="4" spans="1:15">
      <c r="A4" s="1324" t="s">
        <v>1284</v>
      </c>
      <c r="B4" s="1324" t="s">
        <v>1285</v>
      </c>
      <c r="C4" s="584" t="s">
        <v>1286</v>
      </c>
      <c r="D4" s="584" t="s">
        <v>1287</v>
      </c>
      <c r="E4" s="586" t="s">
        <v>1133</v>
      </c>
      <c r="F4" s="586" t="s">
        <v>1133</v>
      </c>
      <c r="G4" s="586" t="s">
        <v>1133</v>
      </c>
      <c r="H4" s="586" t="s">
        <v>1133</v>
      </c>
      <c r="I4" s="586" t="s">
        <v>1133</v>
      </c>
      <c r="J4" s="586" t="s">
        <v>1133</v>
      </c>
      <c r="K4" s="586" t="s">
        <v>1288</v>
      </c>
      <c r="L4" s="587" t="s">
        <v>724</v>
      </c>
      <c r="M4" s="587" t="s">
        <v>724</v>
      </c>
      <c r="N4" s="587">
        <v>0</v>
      </c>
      <c r="O4" s="587">
        <v>0</v>
      </c>
    </row>
    <row r="5" spans="1:15">
      <c r="A5" s="1325"/>
      <c r="B5" s="1325"/>
      <c r="C5" s="584" t="s">
        <v>1289</v>
      </c>
      <c r="D5" s="584" t="s">
        <v>1287</v>
      </c>
      <c r="E5" s="586" t="s">
        <v>1133</v>
      </c>
      <c r="F5" s="586" t="s">
        <v>1133</v>
      </c>
      <c r="G5" s="586" t="s">
        <v>1133</v>
      </c>
      <c r="H5" s="586" t="s">
        <v>1133</v>
      </c>
      <c r="I5" s="586" t="s">
        <v>1133</v>
      </c>
      <c r="J5" s="586" t="s">
        <v>1133</v>
      </c>
      <c r="K5" s="586" t="s">
        <v>1288</v>
      </c>
      <c r="L5" s="587" t="s">
        <v>724</v>
      </c>
      <c r="M5" s="587" t="s">
        <v>724</v>
      </c>
      <c r="N5" s="587">
        <v>0</v>
      </c>
      <c r="O5" s="587">
        <v>0</v>
      </c>
    </row>
    <row r="6" spans="1:15">
      <c r="A6" s="1325"/>
      <c r="B6" s="1325"/>
      <c r="C6" s="584" t="s">
        <v>1290</v>
      </c>
      <c r="D6" s="584" t="s">
        <v>1287</v>
      </c>
      <c r="E6" s="586" t="s">
        <v>1133</v>
      </c>
      <c r="F6" s="586" t="s">
        <v>1133</v>
      </c>
      <c r="G6" s="586" t="s">
        <v>1133</v>
      </c>
      <c r="H6" s="586" t="s">
        <v>1133</v>
      </c>
      <c r="I6" s="586" t="s">
        <v>1133</v>
      </c>
      <c r="J6" s="586" t="s">
        <v>1133</v>
      </c>
      <c r="K6" s="586" t="s">
        <v>1288</v>
      </c>
      <c r="L6" s="587" t="s">
        <v>724</v>
      </c>
      <c r="M6" s="587" t="s">
        <v>724</v>
      </c>
      <c r="N6" s="587">
        <v>0</v>
      </c>
      <c r="O6" s="587">
        <v>0</v>
      </c>
    </row>
    <row r="7" spans="1:15" ht="15" customHeight="1">
      <c r="A7" s="1325"/>
      <c r="B7" s="1326"/>
      <c r="C7" s="593" t="s">
        <v>1291</v>
      </c>
      <c r="D7" s="593"/>
      <c r="E7" s="647">
        <v>0</v>
      </c>
      <c r="F7" s="647">
        <v>0</v>
      </c>
      <c r="G7" s="647">
        <v>0</v>
      </c>
      <c r="H7" s="647">
        <v>0</v>
      </c>
      <c r="I7" s="647">
        <v>0</v>
      </c>
      <c r="J7" s="647">
        <v>0</v>
      </c>
      <c r="K7" s="647"/>
      <c r="L7" s="1000"/>
      <c r="M7" s="1000"/>
      <c r="N7" s="1000"/>
      <c r="O7" s="1000"/>
    </row>
    <row r="8" spans="1:15">
      <c r="A8" s="1325"/>
      <c r="B8" s="830" t="s">
        <v>670</v>
      </c>
      <c r="C8" s="584" t="s">
        <v>680</v>
      </c>
      <c r="D8" s="584" t="s">
        <v>1063</v>
      </c>
      <c r="E8" s="585">
        <v>2590</v>
      </c>
      <c r="F8" s="587">
        <v>0</v>
      </c>
      <c r="G8" s="587">
        <v>0</v>
      </c>
      <c r="H8" s="586">
        <v>115.86655999999998</v>
      </c>
      <c r="I8" s="587">
        <v>0</v>
      </c>
      <c r="J8" s="587">
        <v>0</v>
      </c>
      <c r="K8" s="585" t="s">
        <v>1082</v>
      </c>
      <c r="L8" s="587" t="s">
        <v>724</v>
      </c>
      <c r="M8" s="587" t="s">
        <v>724</v>
      </c>
      <c r="N8" s="587">
        <v>0</v>
      </c>
      <c r="O8" s="587">
        <v>0</v>
      </c>
    </row>
    <row r="9" spans="1:15">
      <c r="A9" s="1325"/>
      <c r="B9" s="1324" t="s">
        <v>678</v>
      </c>
      <c r="C9" s="584" t="s">
        <v>682</v>
      </c>
      <c r="D9" s="584" t="s">
        <v>1057</v>
      </c>
      <c r="E9" s="586">
        <v>1312</v>
      </c>
      <c r="F9" s="586">
        <v>0</v>
      </c>
      <c r="G9" s="586">
        <v>0</v>
      </c>
      <c r="H9" s="586">
        <v>22.779980000000002</v>
      </c>
      <c r="I9" s="586">
        <v>0</v>
      </c>
      <c r="J9" s="586">
        <v>0</v>
      </c>
      <c r="K9" s="585" t="s">
        <v>1081</v>
      </c>
      <c r="L9" s="587" t="s">
        <v>724</v>
      </c>
      <c r="M9" s="587" t="s">
        <v>724</v>
      </c>
      <c r="N9" s="587">
        <v>0</v>
      </c>
      <c r="O9" s="587">
        <v>0</v>
      </c>
    </row>
    <row r="10" spans="1:15">
      <c r="A10" s="1325"/>
      <c r="B10" s="1325"/>
      <c r="C10" s="584" t="s">
        <v>1292</v>
      </c>
      <c r="D10" s="584" t="s">
        <v>1063</v>
      </c>
      <c r="E10" s="586">
        <v>0</v>
      </c>
      <c r="F10" s="586">
        <v>0</v>
      </c>
      <c r="G10" s="586">
        <v>0</v>
      </c>
      <c r="H10" s="586">
        <v>0</v>
      </c>
      <c r="I10" s="586">
        <v>0</v>
      </c>
      <c r="J10" s="586">
        <v>0</v>
      </c>
      <c r="K10" s="585" t="s">
        <v>1081</v>
      </c>
      <c r="L10" s="587" t="s">
        <v>724</v>
      </c>
      <c r="M10" s="587" t="s">
        <v>724</v>
      </c>
      <c r="N10" s="587">
        <v>0</v>
      </c>
      <c r="O10" s="587">
        <v>0</v>
      </c>
    </row>
    <row r="11" spans="1:15" s="672" customFormat="1">
      <c r="A11" s="1325"/>
      <c r="B11" s="1326"/>
      <c r="C11" s="593" t="s">
        <v>673</v>
      </c>
      <c r="D11" s="593"/>
      <c r="E11" s="647">
        <v>3902</v>
      </c>
      <c r="F11" s="647">
        <v>0</v>
      </c>
      <c r="G11" s="647">
        <v>0</v>
      </c>
      <c r="H11" s="647">
        <v>138.64653999999999</v>
      </c>
      <c r="I11" s="647">
        <v>0</v>
      </c>
      <c r="J11" s="647">
        <v>0</v>
      </c>
      <c r="K11" s="647"/>
      <c r="L11" s="1000"/>
      <c r="M11" s="1000"/>
      <c r="N11" s="1000"/>
      <c r="O11" s="1000"/>
    </row>
    <row r="12" spans="1:15" s="672" customFormat="1">
      <c r="A12" s="1326"/>
      <c r="B12" s="588" t="s">
        <v>1098</v>
      </c>
      <c r="C12" s="588" t="s">
        <v>1098</v>
      </c>
      <c r="D12" s="589"/>
      <c r="E12" s="590">
        <v>3902</v>
      </c>
      <c r="F12" s="590">
        <v>0</v>
      </c>
      <c r="G12" s="590">
        <v>0</v>
      </c>
      <c r="H12" s="590">
        <v>138.64653999999999</v>
      </c>
      <c r="I12" s="590">
        <v>0</v>
      </c>
      <c r="J12" s="590">
        <v>0</v>
      </c>
      <c r="K12" s="591"/>
      <c r="L12" s="591"/>
      <c r="M12" s="591"/>
      <c r="N12" s="591"/>
      <c r="O12" s="591"/>
    </row>
    <row r="13" spans="1:15" s="672" customFormat="1">
      <c r="A13" s="1324" t="s">
        <v>686</v>
      </c>
      <c r="B13" s="1324" t="s">
        <v>429</v>
      </c>
      <c r="C13" s="584" t="s">
        <v>443</v>
      </c>
      <c r="D13" s="584" t="s">
        <v>1086</v>
      </c>
      <c r="E13" s="586" t="s">
        <v>1133</v>
      </c>
      <c r="F13" s="586" t="s">
        <v>1133</v>
      </c>
      <c r="G13" s="586" t="s">
        <v>1133</v>
      </c>
      <c r="H13" s="586" t="s">
        <v>1133</v>
      </c>
      <c r="I13" s="586" t="s">
        <v>1133</v>
      </c>
      <c r="J13" s="586" t="s">
        <v>1133</v>
      </c>
      <c r="K13" s="586" t="s">
        <v>1051</v>
      </c>
      <c r="L13" s="587">
        <v>50642</v>
      </c>
      <c r="M13" s="587" t="s">
        <v>1133</v>
      </c>
      <c r="N13" s="587" t="s">
        <v>1133</v>
      </c>
      <c r="O13" s="587" t="s">
        <v>1133</v>
      </c>
    </row>
    <row r="14" spans="1:15" s="672" customFormat="1">
      <c r="A14" s="1325"/>
      <c r="B14" s="1325"/>
      <c r="C14" s="584" t="s">
        <v>444</v>
      </c>
      <c r="D14" s="584" t="s">
        <v>1293</v>
      </c>
      <c r="E14" s="586" t="s">
        <v>1133</v>
      </c>
      <c r="F14" s="586" t="s">
        <v>1133</v>
      </c>
      <c r="G14" s="586" t="s">
        <v>1133</v>
      </c>
      <c r="H14" s="586" t="s">
        <v>1133</v>
      </c>
      <c r="I14" s="586" t="s">
        <v>1133</v>
      </c>
      <c r="J14" s="586" t="s">
        <v>1133</v>
      </c>
      <c r="K14" s="586" t="s">
        <v>1060</v>
      </c>
      <c r="L14" s="587">
        <v>65139</v>
      </c>
      <c r="M14" s="587" t="s">
        <v>1133</v>
      </c>
      <c r="N14" s="587" t="s">
        <v>1133</v>
      </c>
      <c r="O14" s="587" t="s">
        <v>1133</v>
      </c>
    </row>
    <row r="15" spans="1:15" s="672" customFormat="1">
      <c r="A15" s="1325"/>
      <c r="B15" s="1325"/>
      <c r="C15" s="584" t="s">
        <v>687</v>
      </c>
      <c r="D15" s="584" t="s">
        <v>1085</v>
      </c>
      <c r="E15" s="586">
        <v>2250</v>
      </c>
      <c r="F15" s="586">
        <v>200</v>
      </c>
      <c r="G15" s="586">
        <v>220</v>
      </c>
      <c r="H15" s="586">
        <v>107.25450499999999</v>
      </c>
      <c r="I15" s="586">
        <v>9.8634129999999995</v>
      </c>
      <c r="J15" s="586">
        <v>11.41231</v>
      </c>
      <c r="K15" s="586" t="s">
        <v>1051</v>
      </c>
      <c r="L15" s="587">
        <v>50642</v>
      </c>
      <c r="M15" s="587">
        <v>51425</v>
      </c>
      <c r="N15" s="587">
        <v>10</v>
      </c>
      <c r="O15" s="587">
        <v>0.51850727272727271</v>
      </c>
    </row>
    <row r="16" spans="1:15" s="672" customFormat="1">
      <c r="A16" s="1325"/>
      <c r="B16" s="1325"/>
      <c r="C16" s="584" t="s">
        <v>1294</v>
      </c>
      <c r="D16" s="584" t="s">
        <v>1295</v>
      </c>
      <c r="E16" s="586" t="s">
        <v>1133</v>
      </c>
      <c r="F16" s="586" t="s">
        <v>1133</v>
      </c>
      <c r="G16" s="586" t="s">
        <v>1133</v>
      </c>
      <c r="H16" s="586" t="s">
        <v>1133</v>
      </c>
      <c r="I16" s="586" t="s">
        <v>1133</v>
      </c>
      <c r="J16" s="586" t="s">
        <v>1133</v>
      </c>
      <c r="K16" s="586" t="s">
        <v>1060</v>
      </c>
      <c r="L16" s="587">
        <v>65139</v>
      </c>
      <c r="M16" s="587" t="s">
        <v>1133</v>
      </c>
      <c r="N16" s="587" t="s">
        <v>1133</v>
      </c>
      <c r="O16" s="587" t="s">
        <v>1133</v>
      </c>
    </row>
    <row r="17" spans="1:15" s="672" customFormat="1">
      <c r="A17" s="1325"/>
      <c r="B17" s="1325"/>
      <c r="C17" s="584" t="s">
        <v>1296</v>
      </c>
      <c r="D17" s="584" t="s">
        <v>1297</v>
      </c>
      <c r="E17" s="586" t="s">
        <v>1133</v>
      </c>
      <c r="F17" s="586" t="s">
        <v>1133</v>
      </c>
      <c r="G17" s="586" t="s">
        <v>1133</v>
      </c>
      <c r="H17" s="586" t="s">
        <v>1133</v>
      </c>
      <c r="I17" s="586" t="s">
        <v>1133</v>
      </c>
      <c r="J17" s="586" t="s">
        <v>1133</v>
      </c>
      <c r="K17" s="586" t="s">
        <v>1060</v>
      </c>
      <c r="L17" s="587">
        <v>65139</v>
      </c>
      <c r="M17" s="587">
        <v>67010</v>
      </c>
      <c r="N17" s="587" t="s">
        <v>1133</v>
      </c>
      <c r="O17" s="587" t="s">
        <v>1133</v>
      </c>
    </row>
    <row r="18" spans="1:15" s="672" customFormat="1">
      <c r="A18" s="1325"/>
      <c r="B18" s="1326"/>
      <c r="C18" s="593" t="s">
        <v>669</v>
      </c>
      <c r="D18" s="593"/>
      <c r="E18" s="594">
        <v>2250</v>
      </c>
      <c r="F18" s="594">
        <v>200</v>
      </c>
      <c r="G18" s="594">
        <v>220</v>
      </c>
      <c r="H18" s="594">
        <v>107.25450499999999</v>
      </c>
      <c r="I18" s="594">
        <v>9.8634129999999995</v>
      </c>
      <c r="J18" s="594">
        <v>11.41231</v>
      </c>
      <c r="K18" s="594"/>
      <c r="L18" s="1001"/>
      <c r="M18" s="1001"/>
      <c r="N18" s="1001">
        <v>10</v>
      </c>
      <c r="O18" s="1001">
        <v>0.51850727272727271</v>
      </c>
    </row>
    <row r="19" spans="1:15" s="672" customFormat="1">
      <c r="A19" s="1325"/>
      <c r="B19" s="1325" t="s">
        <v>678</v>
      </c>
      <c r="C19" s="584" t="s">
        <v>679</v>
      </c>
      <c r="D19" s="584" t="s">
        <v>1063</v>
      </c>
      <c r="E19" s="586">
        <v>15476</v>
      </c>
      <c r="F19" s="586">
        <v>848</v>
      </c>
      <c r="G19" s="586">
        <v>1264</v>
      </c>
      <c r="H19" s="586">
        <v>1245.9402399999999</v>
      </c>
      <c r="I19" s="586">
        <v>83.691760000000002</v>
      </c>
      <c r="J19" s="586">
        <v>111.92309</v>
      </c>
      <c r="K19" s="586" t="s">
        <v>1081</v>
      </c>
      <c r="L19" s="587">
        <v>9350</v>
      </c>
      <c r="M19" s="587">
        <v>8786</v>
      </c>
      <c r="N19" s="587">
        <v>26</v>
      </c>
      <c r="O19" s="587">
        <v>2.3467452173913044</v>
      </c>
    </row>
    <row r="20" spans="1:15" s="672" customFormat="1">
      <c r="A20" s="1325"/>
      <c r="B20" s="1325"/>
      <c r="C20" s="584" t="s">
        <v>688</v>
      </c>
      <c r="D20" s="584" t="s">
        <v>1090</v>
      </c>
      <c r="E20" s="586">
        <v>26594</v>
      </c>
      <c r="F20" s="586">
        <v>2019</v>
      </c>
      <c r="G20" s="586">
        <v>1981</v>
      </c>
      <c r="H20" s="586">
        <v>1004.6802300000001</v>
      </c>
      <c r="I20" s="586">
        <v>68.983739999999997</v>
      </c>
      <c r="J20" s="586">
        <v>73.885530000000003</v>
      </c>
      <c r="K20" s="586" t="s">
        <v>1060</v>
      </c>
      <c r="L20" s="587">
        <v>348.5</v>
      </c>
      <c r="M20" s="587">
        <v>391.7</v>
      </c>
      <c r="N20" s="587">
        <v>5</v>
      </c>
      <c r="O20" s="587">
        <v>0.19682347826086954</v>
      </c>
    </row>
    <row r="21" spans="1:15" s="672" customFormat="1">
      <c r="A21" s="1325"/>
      <c r="B21" s="1325"/>
      <c r="C21" s="584" t="s">
        <v>689</v>
      </c>
      <c r="D21" s="552" t="s">
        <v>1089</v>
      </c>
      <c r="E21" s="586">
        <v>10245</v>
      </c>
      <c r="F21" s="586">
        <v>949</v>
      </c>
      <c r="G21" s="586">
        <v>1673</v>
      </c>
      <c r="H21" s="586">
        <v>767.28070000000002</v>
      </c>
      <c r="I21" s="586">
        <v>87.370099999999994</v>
      </c>
      <c r="J21" s="586">
        <v>163.25585000000001</v>
      </c>
      <c r="K21" s="586" t="s">
        <v>1088</v>
      </c>
      <c r="L21" s="587">
        <v>36070</v>
      </c>
      <c r="M21" s="587">
        <v>42400</v>
      </c>
      <c r="N21" s="587">
        <v>9</v>
      </c>
      <c r="O21" s="587">
        <v>0.95856666666666668</v>
      </c>
    </row>
    <row r="22" spans="1:15" s="672" customFormat="1">
      <c r="A22" s="1325"/>
      <c r="B22" s="1326"/>
      <c r="C22" s="593" t="s">
        <v>673</v>
      </c>
      <c r="D22" s="593"/>
      <c r="E22" s="594">
        <v>52315</v>
      </c>
      <c r="F22" s="594">
        <v>3816</v>
      </c>
      <c r="G22" s="594">
        <v>4918</v>
      </c>
      <c r="H22" s="594">
        <v>3017.9011700000001</v>
      </c>
      <c r="I22" s="594">
        <v>240.04559999999998</v>
      </c>
      <c r="J22" s="594">
        <v>349.06447000000003</v>
      </c>
      <c r="K22" s="594"/>
      <c r="L22" s="1001"/>
      <c r="M22" s="1001"/>
      <c r="N22" s="1001">
        <v>40</v>
      </c>
      <c r="O22" s="1001">
        <v>3.5021353623188403</v>
      </c>
    </row>
    <row r="23" spans="1:15" s="672" customFormat="1">
      <c r="A23" s="1325"/>
      <c r="B23" s="1324" t="s">
        <v>430</v>
      </c>
      <c r="C23" s="584" t="s">
        <v>690</v>
      </c>
      <c r="D23" s="584" t="s">
        <v>1063</v>
      </c>
      <c r="E23" s="586">
        <v>10778</v>
      </c>
      <c r="F23" s="586">
        <v>817</v>
      </c>
      <c r="G23" s="586">
        <v>992</v>
      </c>
      <c r="H23" s="586">
        <v>494.36653999999999</v>
      </c>
      <c r="I23" s="586">
        <v>41.31644</v>
      </c>
      <c r="J23" s="586">
        <v>59.042250000000003</v>
      </c>
      <c r="K23" s="586" t="s">
        <v>1082</v>
      </c>
      <c r="L23" s="587">
        <v>52370</v>
      </c>
      <c r="M23" s="587">
        <v>58130</v>
      </c>
      <c r="N23" s="587">
        <v>21</v>
      </c>
      <c r="O23" s="587">
        <v>1.288855652173913</v>
      </c>
    </row>
    <row r="24" spans="1:15" s="672" customFormat="1">
      <c r="A24" s="1325"/>
      <c r="B24" s="1325"/>
      <c r="C24" s="584" t="s">
        <v>446</v>
      </c>
      <c r="D24" s="584" t="s">
        <v>1047</v>
      </c>
      <c r="E24" s="586" t="s">
        <v>1133</v>
      </c>
      <c r="F24" s="586" t="s">
        <v>1133</v>
      </c>
      <c r="G24" s="586" t="s">
        <v>1133</v>
      </c>
      <c r="H24" s="586" t="s">
        <v>1133</v>
      </c>
      <c r="I24" s="586" t="s">
        <v>1133</v>
      </c>
      <c r="J24" s="586" t="s">
        <v>1133</v>
      </c>
      <c r="K24" s="586" t="s">
        <v>1060</v>
      </c>
      <c r="L24" s="587" t="s">
        <v>1133</v>
      </c>
      <c r="M24" s="587" t="s">
        <v>1133</v>
      </c>
      <c r="N24" s="587" t="s">
        <v>1133</v>
      </c>
      <c r="O24" s="587" t="s">
        <v>1133</v>
      </c>
    </row>
    <row r="25" spans="1:15" s="672" customFormat="1">
      <c r="A25" s="1325"/>
      <c r="B25" s="1326"/>
      <c r="C25" s="593" t="s">
        <v>681</v>
      </c>
      <c r="D25" s="593"/>
      <c r="E25" s="594">
        <v>10778</v>
      </c>
      <c r="F25" s="594">
        <v>817</v>
      </c>
      <c r="G25" s="594">
        <v>992</v>
      </c>
      <c r="H25" s="594">
        <v>494.36653999999999</v>
      </c>
      <c r="I25" s="594">
        <v>41.31644</v>
      </c>
      <c r="J25" s="594">
        <v>59.042250000000003</v>
      </c>
      <c r="K25" s="594"/>
      <c r="L25" s="1001"/>
      <c r="M25" s="1001"/>
      <c r="N25" s="1001">
        <v>21</v>
      </c>
      <c r="O25" s="1001">
        <v>1.288855652173913</v>
      </c>
    </row>
    <row r="26" spans="1:15" s="672" customFormat="1">
      <c r="A26" s="1325"/>
      <c r="B26" s="1329" t="s">
        <v>427</v>
      </c>
      <c r="C26" s="584" t="s">
        <v>1298</v>
      </c>
      <c r="D26" s="584" t="s">
        <v>1299</v>
      </c>
      <c r="E26" s="586" t="s">
        <v>1133</v>
      </c>
      <c r="F26" s="586" t="s">
        <v>1133</v>
      </c>
      <c r="G26" s="586" t="s">
        <v>1133</v>
      </c>
      <c r="H26" s="586" t="s">
        <v>1133</v>
      </c>
      <c r="I26" s="586" t="s">
        <v>1133</v>
      </c>
      <c r="J26" s="586" t="s">
        <v>1133</v>
      </c>
      <c r="K26" s="586" t="s">
        <v>1300</v>
      </c>
      <c r="L26" s="587" t="s">
        <v>1133</v>
      </c>
      <c r="M26" s="587" t="s">
        <v>1133</v>
      </c>
      <c r="N26" s="587" t="s">
        <v>1133</v>
      </c>
      <c r="O26" s="587" t="s">
        <v>1133</v>
      </c>
    </row>
    <row r="27" spans="1:15" s="672" customFormat="1">
      <c r="A27" s="1325"/>
      <c r="B27" s="1330"/>
      <c r="C27" s="593" t="s">
        <v>674</v>
      </c>
      <c r="D27" s="593"/>
      <c r="E27" s="594">
        <v>0</v>
      </c>
      <c r="F27" s="594">
        <v>0</v>
      </c>
      <c r="G27" s="594">
        <v>0</v>
      </c>
      <c r="H27" s="594">
        <v>0</v>
      </c>
      <c r="I27" s="594">
        <v>0</v>
      </c>
      <c r="J27" s="594">
        <v>0</v>
      </c>
      <c r="K27" s="594"/>
      <c r="L27" s="1001"/>
      <c r="M27" s="1001"/>
      <c r="N27" s="1001">
        <v>0</v>
      </c>
      <c r="O27" s="1001">
        <v>0</v>
      </c>
    </row>
    <row r="28" spans="1:15" s="672" customFormat="1">
      <c r="A28" s="1326"/>
      <c r="B28" s="596" t="s">
        <v>691</v>
      </c>
      <c r="C28" s="588"/>
      <c r="D28" s="588"/>
      <c r="E28" s="597">
        <v>65343</v>
      </c>
      <c r="F28" s="597">
        <v>4833</v>
      </c>
      <c r="G28" s="597">
        <v>6130</v>
      </c>
      <c r="H28" s="597">
        <v>3619.522215</v>
      </c>
      <c r="I28" s="597">
        <v>291.22545299999996</v>
      </c>
      <c r="J28" s="597">
        <v>419.51903000000004</v>
      </c>
      <c r="K28" s="597"/>
      <c r="L28" s="1002"/>
      <c r="M28" s="1002"/>
      <c r="N28" s="1002">
        <v>71</v>
      </c>
      <c r="O28" s="1002">
        <v>5.309498287220026</v>
      </c>
    </row>
    <row r="29" spans="1:15" s="672" customFormat="1">
      <c r="A29" s="1324" t="s">
        <v>692</v>
      </c>
      <c r="B29" s="1324" t="s">
        <v>429</v>
      </c>
      <c r="C29" s="584" t="s">
        <v>443</v>
      </c>
      <c r="D29" s="584" t="s">
        <v>1086</v>
      </c>
      <c r="E29" s="586">
        <v>8985</v>
      </c>
      <c r="F29" s="586" t="s">
        <v>1133</v>
      </c>
      <c r="G29" s="586" t="s">
        <v>1133</v>
      </c>
      <c r="H29" s="586">
        <v>4176.1832999999997</v>
      </c>
      <c r="I29" s="586" t="s">
        <v>1133</v>
      </c>
      <c r="J29" s="586" t="s">
        <v>1133</v>
      </c>
      <c r="K29" s="551" t="s">
        <v>1051</v>
      </c>
      <c r="L29" s="1003" t="s">
        <v>1133</v>
      </c>
      <c r="M29" s="1003" t="s">
        <v>1133</v>
      </c>
      <c r="N29" s="587" t="s">
        <v>1133</v>
      </c>
      <c r="O29" s="587" t="s">
        <v>1133</v>
      </c>
    </row>
    <row r="30" spans="1:15" s="672" customFormat="1" ht="15.75" customHeight="1">
      <c r="A30" s="1325"/>
      <c r="B30" s="1325"/>
      <c r="C30" s="584" t="s">
        <v>444</v>
      </c>
      <c r="D30" s="552" t="s">
        <v>1087</v>
      </c>
      <c r="E30" s="586">
        <v>2356</v>
      </c>
      <c r="F30" s="586" t="s">
        <v>1133</v>
      </c>
      <c r="G30" s="586" t="s">
        <v>1133</v>
      </c>
      <c r="H30" s="586">
        <v>484.5494415</v>
      </c>
      <c r="I30" s="586" t="s">
        <v>1133</v>
      </c>
      <c r="J30" s="586" t="s">
        <v>1133</v>
      </c>
      <c r="K30" s="551" t="s">
        <v>1060</v>
      </c>
      <c r="L30" s="1003" t="s">
        <v>1133</v>
      </c>
      <c r="M30" s="1003" t="s">
        <v>1133</v>
      </c>
      <c r="N30" s="587" t="s">
        <v>1133</v>
      </c>
      <c r="O30" s="587" t="s">
        <v>1133</v>
      </c>
    </row>
    <row r="31" spans="1:15" s="672" customFormat="1" ht="14.25" customHeight="1">
      <c r="A31" s="1325"/>
      <c r="B31" s="1325"/>
      <c r="C31" s="584" t="s">
        <v>693</v>
      </c>
      <c r="D31" s="599" t="s">
        <v>1086</v>
      </c>
      <c r="E31" s="586">
        <v>12136</v>
      </c>
      <c r="F31" s="586" t="s">
        <v>1133</v>
      </c>
      <c r="G31" s="586" t="s">
        <v>1133</v>
      </c>
      <c r="H31" s="586">
        <v>82.828689100000005</v>
      </c>
      <c r="I31" s="586" t="s">
        <v>1133</v>
      </c>
      <c r="J31" s="586" t="s">
        <v>1133</v>
      </c>
      <c r="K31" s="551" t="s">
        <v>1060</v>
      </c>
      <c r="L31" s="1003" t="s">
        <v>1133</v>
      </c>
      <c r="M31" s="1003" t="s">
        <v>1133</v>
      </c>
      <c r="N31" s="587" t="s">
        <v>1133</v>
      </c>
      <c r="O31" s="587" t="s">
        <v>1133</v>
      </c>
    </row>
    <row r="32" spans="1:15" s="672" customFormat="1" ht="14.25" customHeight="1">
      <c r="A32" s="1325"/>
      <c r="B32" s="1325"/>
      <c r="C32" s="584" t="s">
        <v>687</v>
      </c>
      <c r="D32" s="584" t="s">
        <v>1085</v>
      </c>
      <c r="E32" s="586">
        <v>16025672</v>
      </c>
      <c r="F32" s="586">
        <v>40191</v>
      </c>
      <c r="G32" s="586">
        <v>47604</v>
      </c>
      <c r="H32" s="586">
        <v>757982.81828200002</v>
      </c>
      <c r="I32" s="586">
        <v>1973.6233044999999</v>
      </c>
      <c r="J32" s="586">
        <v>2309.242315</v>
      </c>
      <c r="K32" s="551" t="s">
        <v>1051</v>
      </c>
      <c r="L32" s="1003" t="s">
        <v>1133</v>
      </c>
      <c r="M32" s="1003" t="s">
        <v>1133</v>
      </c>
      <c r="N32" s="587">
        <v>43</v>
      </c>
      <c r="O32" s="587">
        <v>2.2200000000000002</v>
      </c>
    </row>
    <row r="33" spans="1:15" s="672" customFormat="1" ht="14.25" customHeight="1">
      <c r="A33" s="1325"/>
      <c r="B33" s="1326"/>
      <c r="C33" s="593" t="s">
        <v>669</v>
      </c>
      <c r="D33" s="593"/>
      <c r="E33" s="597">
        <v>16049149</v>
      </c>
      <c r="F33" s="597">
        <v>40191</v>
      </c>
      <c r="G33" s="597">
        <v>47604</v>
      </c>
      <c r="H33" s="597">
        <v>762726.37971260003</v>
      </c>
      <c r="I33" s="597">
        <v>1973.6233044999999</v>
      </c>
      <c r="J33" s="597">
        <v>2309.242315</v>
      </c>
      <c r="K33" s="597"/>
      <c r="L33" s="1002"/>
      <c r="M33" s="1002"/>
      <c r="N33" s="1002">
        <v>43</v>
      </c>
      <c r="O33" s="1002">
        <v>2.2200000000000002</v>
      </c>
    </row>
    <row r="34" spans="1:15" s="672" customFormat="1" ht="14.25" customHeight="1">
      <c r="A34" s="1325"/>
      <c r="B34" s="1324" t="s">
        <v>430</v>
      </c>
      <c r="C34" s="584" t="s">
        <v>446</v>
      </c>
      <c r="D34" s="584" t="s">
        <v>1047</v>
      </c>
      <c r="E34" s="586" t="s">
        <v>1133</v>
      </c>
      <c r="F34" s="586" t="s">
        <v>1133</v>
      </c>
      <c r="G34" s="586" t="s">
        <v>1133</v>
      </c>
      <c r="H34" s="586" t="s">
        <v>1133</v>
      </c>
      <c r="I34" s="586" t="s">
        <v>1133</v>
      </c>
      <c r="J34" s="586" t="s">
        <v>1133</v>
      </c>
      <c r="K34" s="551" t="s">
        <v>1060</v>
      </c>
      <c r="L34" s="1003"/>
      <c r="M34" s="1003"/>
      <c r="N34" s="587" t="s">
        <v>1133</v>
      </c>
      <c r="O34" s="587" t="s">
        <v>1133</v>
      </c>
    </row>
    <row r="35" spans="1:15" s="672" customFormat="1">
      <c r="A35" s="1325"/>
      <c r="B35" s="1326"/>
      <c r="C35" s="593" t="s">
        <v>681</v>
      </c>
      <c r="D35" s="593"/>
      <c r="E35" s="597">
        <v>0</v>
      </c>
      <c r="F35" s="597">
        <v>0</v>
      </c>
      <c r="G35" s="597">
        <v>0</v>
      </c>
      <c r="H35" s="597">
        <v>0</v>
      </c>
      <c r="I35" s="597">
        <v>0</v>
      </c>
      <c r="J35" s="597">
        <v>0</v>
      </c>
      <c r="K35" s="597"/>
      <c r="L35" s="1002"/>
      <c r="M35" s="1002"/>
      <c r="N35" s="1002">
        <v>0</v>
      </c>
      <c r="O35" s="1002">
        <v>0</v>
      </c>
    </row>
    <row r="36" spans="1:15" s="672" customFormat="1">
      <c r="A36" s="1326"/>
      <c r="B36" s="596" t="s">
        <v>694</v>
      </c>
      <c r="C36" s="588"/>
      <c r="D36" s="588"/>
      <c r="E36" s="597">
        <v>16049149</v>
      </c>
      <c r="F36" s="597">
        <v>40191</v>
      </c>
      <c r="G36" s="597">
        <v>47604</v>
      </c>
      <c r="H36" s="597">
        <v>762726.37971260003</v>
      </c>
      <c r="I36" s="597">
        <v>1973.6233044999999</v>
      </c>
      <c r="J36" s="597">
        <v>2309.242315</v>
      </c>
      <c r="K36" s="597"/>
      <c r="L36" s="1002"/>
      <c r="M36" s="1002"/>
      <c r="N36" s="1002">
        <v>43</v>
      </c>
      <c r="O36" s="1002">
        <v>2.2200000000000002</v>
      </c>
    </row>
    <row r="37" spans="1:15" s="672" customFormat="1">
      <c r="A37" s="1324" t="s">
        <v>683</v>
      </c>
      <c r="B37" s="1324" t="s">
        <v>429</v>
      </c>
      <c r="C37" s="584" t="s">
        <v>443</v>
      </c>
      <c r="D37" s="584" t="s">
        <v>1086</v>
      </c>
      <c r="E37" s="586">
        <v>0</v>
      </c>
      <c r="F37" s="586">
        <v>0</v>
      </c>
      <c r="G37" s="586">
        <v>0</v>
      </c>
      <c r="H37" s="586">
        <v>0</v>
      </c>
      <c r="I37" s="586">
        <v>0</v>
      </c>
      <c r="J37" s="586">
        <v>0</v>
      </c>
      <c r="K37" s="586" t="s">
        <v>1051</v>
      </c>
      <c r="L37" s="1003" t="s">
        <v>1133</v>
      </c>
      <c r="M37" s="1003" t="s">
        <v>1133</v>
      </c>
      <c r="N37" s="587">
        <v>0</v>
      </c>
      <c r="O37" s="587">
        <v>0</v>
      </c>
    </row>
    <row r="38" spans="1:15" s="672" customFormat="1">
      <c r="A38" s="1325"/>
      <c r="B38" s="1325"/>
      <c r="C38" s="584" t="s">
        <v>684</v>
      </c>
      <c r="D38" s="584" t="s">
        <v>1085</v>
      </c>
      <c r="E38" s="586">
        <v>561</v>
      </c>
      <c r="F38" s="586">
        <v>20</v>
      </c>
      <c r="G38" s="586">
        <v>23</v>
      </c>
      <c r="H38" s="586">
        <v>26.786545000000029</v>
      </c>
      <c r="I38" s="586">
        <v>0.9863369999999998</v>
      </c>
      <c r="J38" s="586">
        <v>1.1943790000000001</v>
      </c>
      <c r="K38" s="586" t="s">
        <v>1051</v>
      </c>
      <c r="L38" s="587">
        <v>50740</v>
      </c>
      <c r="M38" s="587">
        <v>51886</v>
      </c>
      <c r="N38" s="587">
        <v>0.52</v>
      </c>
      <c r="O38" s="587">
        <v>0.03</v>
      </c>
    </row>
    <row r="39" spans="1:15" s="672" customFormat="1">
      <c r="A39" s="1325"/>
      <c r="B39" s="1325"/>
      <c r="C39" s="584" t="s">
        <v>1097</v>
      </c>
      <c r="D39" s="584" t="s">
        <v>1096</v>
      </c>
      <c r="E39" s="586">
        <v>13427</v>
      </c>
      <c r="F39" s="586">
        <v>0</v>
      </c>
      <c r="G39" s="586">
        <v>0</v>
      </c>
      <c r="H39" s="586">
        <v>6.3880877999999983</v>
      </c>
      <c r="I39" s="586">
        <v>0</v>
      </c>
      <c r="J39" s="586">
        <v>0</v>
      </c>
      <c r="K39" s="586" t="s">
        <v>1095</v>
      </c>
      <c r="L39" s="1003" t="s">
        <v>1133</v>
      </c>
      <c r="M39" s="1003" t="s">
        <v>1133</v>
      </c>
      <c r="N39" s="587">
        <v>0</v>
      </c>
      <c r="O39" s="587">
        <v>0</v>
      </c>
    </row>
    <row r="40" spans="1:15" s="672" customFormat="1">
      <c r="A40" s="1325"/>
      <c r="B40" s="1325"/>
      <c r="C40" s="584" t="s">
        <v>444</v>
      </c>
      <c r="D40" s="584" t="s">
        <v>1293</v>
      </c>
      <c r="E40" s="586">
        <v>0</v>
      </c>
      <c r="F40" s="586">
        <v>0</v>
      </c>
      <c r="G40" s="586">
        <v>0</v>
      </c>
      <c r="H40" s="586">
        <v>0</v>
      </c>
      <c r="I40" s="586">
        <v>0</v>
      </c>
      <c r="J40" s="586">
        <v>0</v>
      </c>
      <c r="K40" s="586" t="s">
        <v>1060</v>
      </c>
      <c r="L40" s="1003" t="s">
        <v>1133</v>
      </c>
      <c r="M40" s="1003" t="s">
        <v>1133</v>
      </c>
      <c r="N40" s="587">
        <v>0</v>
      </c>
      <c r="O40" s="587">
        <v>0</v>
      </c>
    </row>
    <row r="41" spans="1:15" s="672" customFormat="1">
      <c r="A41" s="1325"/>
      <c r="B41" s="1326"/>
      <c r="C41" s="593" t="s">
        <v>669</v>
      </c>
      <c r="D41" s="593"/>
      <c r="E41" s="597">
        <v>13988</v>
      </c>
      <c r="F41" s="597">
        <v>20</v>
      </c>
      <c r="G41" s="597">
        <v>23</v>
      </c>
      <c r="H41" s="597">
        <v>33.174632800000026</v>
      </c>
      <c r="I41" s="597">
        <v>0.9863369999999998</v>
      </c>
      <c r="J41" s="597">
        <v>1.1943790000000001</v>
      </c>
      <c r="K41" s="597"/>
      <c r="L41" s="1002"/>
      <c r="M41" s="1002"/>
      <c r="N41" s="1002">
        <v>0.52</v>
      </c>
      <c r="O41" s="1002">
        <v>0.03</v>
      </c>
    </row>
    <row r="42" spans="1:15" s="672" customFormat="1">
      <c r="A42" s="1325"/>
      <c r="B42" s="1324" t="s">
        <v>427</v>
      </c>
      <c r="C42" s="584" t="s">
        <v>1301</v>
      </c>
      <c r="D42" s="584" t="s">
        <v>1302</v>
      </c>
      <c r="E42" s="586">
        <v>0</v>
      </c>
      <c r="F42" s="586">
        <v>0</v>
      </c>
      <c r="G42" s="586">
        <v>0</v>
      </c>
      <c r="H42" s="586">
        <v>0</v>
      </c>
      <c r="I42" s="586">
        <v>0</v>
      </c>
      <c r="J42" s="586">
        <v>0</v>
      </c>
      <c r="K42" s="586" t="s">
        <v>1042</v>
      </c>
      <c r="L42" s="1003" t="s">
        <v>1133</v>
      </c>
      <c r="M42" s="1003" t="s">
        <v>1133</v>
      </c>
      <c r="N42" s="587">
        <v>0</v>
      </c>
      <c r="O42" s="587">
        <v>0</v>
      </c>
    </row>
    <row r="43" spans="1:15" s="672" customFormat="1">
      <c r="A43" s="1325"/>
      <c r="B43" s="1325"/>
      <c r="C43" s="584" t="s">
        <v>1303</v>
      </c>
      <c r="D43" s="584" t="s">
        <v>1304</v>
      </c>
      <c r="E43" s="586">
        <v>0</v>
      </c>
      <c r="F43" s="586">
        <v>0</v>
      </c>
      <c r="G43" s="586">
        <v>0</v>
      </c>
      <c r="H43" s="586">
        <v>0</v>
      </c>
      <c r="I43" s="586">
        <v>0</v>
      </c>
      <c r="J43" s="586">
        <v>0</v>
      </c>
      <c r="K43" s="586" t="s">
        <v>1042</v>
      </c>
      <c r="L43" s="1003" t="s">
        <v>1133</v>
      </c>
      <c r="M43" s="1003" t="s">
        <v>1133</v>
      </c>
      <c r="N43" s="587">
        <v>0</v>
      </c>
      <c r="O43" s="587">
        <v>0</v>
      </c>
    </row>
    <row r="44" spans="1:15" s="672" customFormat="1">
      <c r="A44" s="1325"/>
      <c r="B44" s="1326"/>
      <c r="C44" s="593" t="s">
        <v>674</v>
      </c>
      <c r="D44" s="593"/>
      <c r="E44" s="594">
        <v>0</v>
      </c>
      <c r="F44" s="594">
        <v>0</v>
      </c>
      <c r="G44" s="594">
        <v>0</v>
      </c>
      <c r="H44" s="594">
        <v>0</v>
      </c>
      <c r="I44" s="594">
        <v>0</v>
      </c>
      <c r="J44" s="594">
        <v>0</v>
      </c>
      <c r="K44" s="594"/>
      <c r="L44" s="1001"/>
      <c r="M44" s="1001"/>
      <c r="N44" s="1001">
        <v>0</v>
      </c>
      <c r="O44" s="1001">
        <v>0</v>
      </c>
    </row>
    <row r="45" spans="1:15" s="672" customFormat="1" ht="25.5">
      <c r="A45" s="1325"/>
      <c r="B45" s="1324" t="s">
        <v>678</v>
      </c>
      <c r="C45" s="595" t="s">
        <v>1094</v>
      </c>
      <c r="D45" s="584" t="s">
        <v>1063</v>
      </c>
      <c r="E45" s="586">
        <v>17071</v>
      </c>
      <c r="F45" s="586">
        <v>0</v>
      </c>
      <c r="G45" s="586">
        <v>0</v>
      </c>
      <c r="H45" s="586">
        <v>2239.963549999999</v>
      </c>
      <c r="I45" s="592">
        <v>0</v>
      </c>
      <c r="J45" s="592">
        <v>0</v>
      </c>
      <c r="K45" s="551" t="s">
        <v>1093</v>
      </c>
      <c r="L45" s="1003" t="s">
        <v>1133</v>
      </c>
      <c r="M45" s="1003" t="s">
        <v>1133</v>
      </c>
      <c r="N45" s="587">
        <v>0</v>
      </c>
      <c r="O45" s="587">
        <v>0</v>
      </c>
    </row>
    <row r="46" spans="1:15" s="672" customFormat="1">
      <c r="A46" s="1325"/>
      <c r="B46" s="1326"/>
      <c r="C46" s="593" t="s">
        <v>673</v>
      </c>
      <c r="D46" s="593"/>
      <c r="E46" s="597">
        <v>17071</v>
      </c>
      <c r="F46" s="597">
        <v>0</v>
      </c>
      <c r="G46" s="597">
        <v>0</v>
      </c>
      <c r="H46" s="597">
        <v>2239.963549999999</v>
      </c>
      <c r="I46" s="597">
        <v>0</v>
      </c>
      <c r="J46" s="597">
        <v>0</v>
      </c>
      <c r="K46" s="597"/>
      <c r="L46" s="1002"/>
      <c r="M46" s="1002"/>
      <c r="N46" s="1002">
        <v>0</v>
      </c>
      <c r="O46" s="1002">
        <v>0</v>
      </c>
    </row>
    <row r="47" spans="1:15" s="672" customFormat="1">
      <c r="A47" s="1325"/>
      <c r="B47" s="1324" t="s">
        <v>430</v>
      </c>
      <c r="C47" s="584" t="s">
        <v>446</v>
      </c>
      <c r="D47" s="584" t="s">
        <v>1047</v>
      </c>
      <c r="E47" s="586">
        <v>0</v>
      </c>
      <c r="F47" s="586">
        <v>0</v>
      </c>
      <c r="G47" s="586">
        <v>0</v>
      </c>
      <c r="H47" s="586">
        <v>0</v>
      </c>
      <c r="I47" s="592">
        <v>0</v>
      </c>
      <c r="J47" s="592">
        <v>0</v>
      </c>
      <c r="K47" s="551" t="s">
        <v>1060</v>
      </c>
      <c r="L47" s="1003" t="s">
        <v>1133</v>
      </c>
      <c r="M47" s="1003" t="s">
        <v>1133</v>
      </c>
      <c r="N47" s="587">
        <v>0</v>
      </c>
      <c r="O47" s="587">
        <v>0</v>
      </c>
    </row>
    <row r="48" spans="1:15" s="672" customFormat="1">
      <c r="A48" s="1325"/>
      <c r="B48" s="1326"/>
      <c r="C48" s="593" t="s">
        <v>1305</v>
      </c>
      <c r="D48" s="593"/>
      <c r="E48" s="597">
        <v>0</v>
      </c>
      <c r="F48" s="597">
        <v>0</v>
      </c>
      <c r="G48" s="597">
        <v>0</v>
      </c>
      <c r="H48" s="597">
        <v>0</v>
      </c>
      <c r="I48" s="597">
        <v>0</v>
      </c>
      <c r="J48" s="597">
        <v>0</v>
      </c>
      <c r="K48" s="597"/>
      <c r="L48" s="1002"/>
      <c r="M48" s="1002"/>
      <c r="N48" s="1002">
        <v>0</v>
      </c>
      <c r="O48" s="1002">
        <v>0</v>
      </c>
    </row>
    <row r="49" spans="1:15" s="672" customFormat="1">
      <c r="A49" s="1326"/>
      <c r="B49" s="596" t="s">
        <v>1092</v>
      </c>
      <c r="C49" s="596" t="s">
        <v>1092</v>
      </c>
      <c r="D49" s="588"/>
      <c r="E49" s="597">
        <v>31059</v>
      </c>
      <c r="F49" s="597">
        <v>20</v>
      </c>
      <c r="G49" s="597">
        <v>23</v>
      </c>
      <c r="H49" s="597">
        <v>2273.138182799999</v>
      </c>
      <c r="I49" s="597">
        <v>0.9863369999999998</v>
      </c>
      <c r="J49" s="597">
        <v>1.1943790000000001</v>
      </c>
      <c r="K49" s="597"/>
      <c r="L49" s="1002"/>
      <c r="M49" s="1002"/>
      <c r="N49" s="1002">
        <v>0.52</v>
      </c>
      <c r="O49" s="1002">
        <v>0.03</v>
      </c>
    </row>
    <row r="50" spans="1:15" s="672" customFormat="1">
      <c r="A50" s="1324" t="s">
        <v>685</v>
      </c>
      <c r="B50" s="598" t="s">
        <v>429</v>
      </c>
      <c r="C50" s="584" t="s">
        <v>684</v>
      </c>
      <c r="D50" s="584"/>
      <c r="E50" s="586">
        <v>358889</v>
      </c>
      <c r="F50" s="586">
        <v>34538</v>
      </c>
      <c r="G50" s="586">
        <v>55313</v>
      </c>
      <c r="H50" s="586">
        <v>17471.930908999973</v>
      </c>
      <c r="I50" s="592">
        <v>1702.3189605000009</v>
      </c>
      <c r="J50" s="592">
        <v>2893.0589605000114</v>
      </c>
      <c r="K50" s="551" t="s">
        <v>1051</v>
      </c>
      <c r="L50" s="1003" t="s">
        <v>1133</v>
      </c>
      <c r="M50" s="1003" t="s">
        <v>1133</v>
      </c>
      <c r="N50" s="587">
        <v>2039.13</v>
      </c>
      <c r="O50" s="587">
        <v>105.13</v>
      </c>
    </row>
    <row r="51" spans="1:15" s="672" customFormat="1">
      <c r="A51" s="1326"/>
      <c r="B51" s="596" t="s">
        <v>1091</v>
      </c>
      <c r="C51" s="596" t="s">
        <v>1091</v>
      </c>
      <c r="D51" s="588"/>
      <c r="E51" s="597">
        <v>358889</v>
      </c>
      <c r="F51" s="597">
        <v>34538</v>
      </c>
      <c r="G51" s="597">
        <v>55313</v>
      </c>
      <c r="H51" s="597">
        <v>17471.930908999973</v>
      </c>
      <c r="I51" s="597">
        <v>1702.3189605000009</v>
      </c>
      <c r="J51" s="597">
        <v>2893.0589605000114</v>
      </c>
      <c r="K51" s="597"/>
      <c r="L51" s="1002"/>
      <c r="M51" s="1002"/>
      <c r="N51" s="1002">
        <v>2039.13</v>
      </c>
      <c r="O51" s="1002">
        <v>105.13</v>
      </c>
    </row>
    <row r="52" spans="1:15">
      <c r="A52" s="600" t="s">
        <v>1273</v>
      </c>
      <c r="C52" s="550"/>
      <c r="D52" s="550"/>
      <c r="E52" s="550"/>
      <c r="F52" s="550"/>
      <c r="G52" s="550"/>
      <c r="H52" s="601"/>
      <c r="I52" s="601"/>
      <c r="J52" s="601"/>
      <c r="K52" s="601"/>
      <c r="L52" s="601"/>
      <c r="M52" s="601"/>
      <c r="N52" s="601"/>
      <c r="O52" s="601"/>
    </row>
    <row r="53" spans="1:15">
      <c r="A53" s="1331" t="s">
        <v>695</v>
      </c>
      <c r="B53" s="1331"/>
      <c r="C53" s="1331"/>
      <c r="D53" s="1331"/>
      <c r="E53" s="1331"/>
      <c r="F53" s="1331"/>
      <c r="G53" s="1331"/>
      <c r="H53" s="1331"/>
      <c r="I53" s="1331"/>
      <c r="L53" s="831"/>
      <c r="M53" s="831"/>
      <c r="N53" s="831"/>
      <c r="O53" s="831"/>
    </row>
    <row r="54" spans="1:15">
      <c r="A54" s="603" t="s">
        <v>696</v>
      </c>
      <c r="B54" s="603"/>
      <c r="C54" s="603"/>
      <c r="D54" s="603"/>
      <c r="E54" s="603"/>
      <c r="F54" s="603"/>
      <c r="G54" s="603"/>
      <c r="H54" s="603"/>
    </row>
    <row r="55" spans="1:15">
      <c r="A55" s="604" t="s">
        <v>808</v>
      </c>
      <c r="B55" s="603"/>
      <c r="C55" s="603"/>
      <c r="D55" s="603"/>
      <c r="E55" s="603"/>
      <c r="F55" s="603"/>
      <c r="G55" s="603"/>
      <c r="H55" s="603"/>
    </row>
    <row r="56" spans="1:15">
      <c r="A56" s="605" t="s">
        <v>1084</v>
      </c>
      <c r="B56" s="603"/>
      <c r="C56" s="603"/>
      <c r="D56" s="603"/>
      <c r="E56" s="603"/>
      <c r="F56" s="603"/>
      <c r="G56" s="603"/>
      <c r="H56" s="603"/>
    </row>
    <row r="57" spans="1:15">
      <c r="A57" s="606" t="s">
        <v>1306</v>
      </c>
      <c r="B57" s="549"/>
      <c r="C57" s="549"/>
      <c r="D57" s="549"/>
      <c r="E57" s="549"/>
      <c r="F57" s="607"/>
      <c r="G57" s="607"/>
      <c r="H57" s="603"/>
    </row>
  </sheetData>
  <mergeCells count="27">
    <mergeCell ref="A50:A51"/>
    <mergeCell ref="A53:I53"/>
    <mergeCell ref="A37:A49"/>
    <mergeCell ref="B37:B41"/>
    <mergeCell ref="B42:B44"/>
    <mergeCell ref="B45:B46"/>
    <mergeCell ref="B47:B48"/>
    <mergeCell ref="A29:A36"/>
    <mergeCell ref="B29:B33"/>
    <mergeCell ref="B34:B35"/>
    <mergeCell ref="K2:K3"/>
    <mergeCell ref="L2:M2"/>
    <mergeCell ref="A4:A12"/>
    <mergeCell ref="B4:B7"/>
    <mergeCell ref="B9:B11"/>
    <mergeCell ref="A13:A28"/>
    <mergeCell ref="B13:B18"/>
    <mergeCell ref="B19:B22"/>
    <mergeCell ref="B23:B25"/>
    <mergeCell ref="B26:B27"/>
    <mergeCell ref="N2:O2"/>
    <mergeCell ref="A2:A3"/>
    <mergeCell ref="B2:B3"/>
    <mergeCell ref="C2:C3"/>
    <mergeCell ref="D2:D3"/>
    <mergeCell ref="E2:G2"/>
    <mergeCell ref="H2:J2"/>
  </mergeCells>
  <printOptions horizontalCentered="1"/>
  <pageMargins left="0.7" right="0.7" top="0.75" bottom="0.75" header="0.3" footer="0.3"/>
  <pageSetup paperSize="9" scale="63"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13" workbookViewId="0">
      <selection activeCell="F27" sqref="F27"/>
    </sheetView>
  </sheetViews>
  <sheetFormatPr defaultColWidth="9.140625" defaultRowHeight="15"/>
  <cols>
    <col min="1" max="1" width="53" style="348" customWidth="1"/>
    <col min="2" max="2" width="11.140625" style="348" customWidth="1"/>
    <col min="3" max="4" width="10.42578125" style="348" bestFit="1" customWidth="1"/>
    <col min="5" max="5" width="11.7109375" style="348" bestFit="1" customWidth="1"/>
    <col min="6" max="6" width="13.42578125" style="348" bestFit="1" customWidth="1"/>
    <col min="7" max="8" width="9.140625" style="334"/>
    <col min="9" max="9" width="10.5703125" style="334" bestFit="1" customWidth="1"/>
    <col min="10" max="16384" width="9.140625" style="334"/>
  </cols>
  <sheetData>
    <row r="1" spans="1:13" ht="15.75">
      <c r="A1" s="330" t="s">
        <v>697</v>
      </c>
      <c r="B1" s="331"/>
      <c r="C1" s="331"/>
      <c r="D1" s="332"/>
      <c r="E1" s="332"/>
      <c r="F1" s="333"/>
    </row>
    <row r="2" spans="1:13">
      <c r="A2" s="145" t="s">
        <v>910</v>
      </c>
      <c r="B2" s="146"/>
      <c r="C2" s="146"/>
      <c r="D2" s="335"/>
      <c r="E2" s="335"/>
      <c r="F2" s="336">
        <v>23214703</v>
      </c>
    </row>
    <row r="3" spans="1:13" ht="30">
      <c r="A3" s="145" t="s">
        <v>1010</v>
      </c>
      <c r="B3" s="146"/>
      <c r="C3" s="146"/>
      <c r="D3" s="335"/>
      <c r="E3" s="335"/>
      <c r="F3" s="337">
        <v>27.8</v>
      </c>
    </row>
    <row r="4" spans="1:13" ht="30">
      <c r="A4" s="145" t="s">
        <v>1009</v>
      </c>
      <c r="B4" s="146"/>
      <c r="C4" s="146"/>
      <c r="D4" s="335"/>
      <c r="E4" s="335"/>
      <c r="F4" s="337">
        <v>27.3</v>
      </c>
    </row>
    <row r="5" spans="1:13" ht="15.75">
      <c r="A5" s="338" t="s">
        <v>698</v>
      </c>
      <c r="B5" s="147">
        <v>44501</v>
      </c>
      <c r="C5" s="147">
        <v>44531</v>
      </c>
      <c r="D5" s="147">
        <v>44562</v>
      </c>
      <c r="E5" s="147">
        <v>44593</v>
      </c>
      <c r="F5" s="726">
        <v>44621</v>
      </c>
    </row>
    <row r="6" spans="1:13" ht="15.75">
      <c r="A6" s="148" t="s">
        <v>699</v>
      </c>
      <c r="B6" s="340">
        <v>4</v>
      </c>
      <c r="C6" s="340">
        <v>4</v>
      </c>
      <c r="D6" s="339">
        <v>4</v>
      </c>
      <c r="E6" s="725">
        <v>4</v>
      </c>
      <c r="F6" s="745">
        <v>4</v>
      </c>
    </row>
    <row r="7" spans="1:13" ht="15.75">
      <c r="A7" s="149" t="s">
        <v>700</v>
      </c>
      <c r="B7" s="342">
        <v>4</v>
      </c>
      <c r="C7" s="342">
        <v>4</v>
      </c>
      <c r="D7" s="341">
        <v>4</v>
      </c>
      <c r="E7" s="341">
        <v>4</v>
      </c>
      <c r="F7" s="342">
        <v>4</v>
      </c>
      <c r="H7" s="615"/>
    </row>
    <row r="8" spans="1:13" ht="15.75">
      <c r="A8" s="150" t="s">
        <v>701</v>
      </c>
      <c r="B8" s="343">
        <v>196466</v>
      </c>
      <c r="C8" s="344">
        <v>201143</v>
      </c>
      <c r="D8" s="437">
        <v>199473</v>
      </c>
      <c r="E8" s="437">
        <v>201832</v>
      </c>
      <c r="F8" s="344">
        <v>204894</v>
      </c>
      <c r="I8" s="16"/>
      <c r="J8" s="16"/>
      <c r="K8" s="16"/>
      <c r="L8" s="16"/>
      <c r="M8" s="16"/>
    </row>
    <row r="9" spans="1:13" ht="15.75">
      <c r="A9" s="149" t="s">
        <v>702</v>
      </c>
      <c r="B9" s="343">
        <v>157790</v>
      </c>
      <c r="C9" s="344">
        <v>162412</v>
      </c>
      <c r="D9" s="437">
        <v>160329</v>
      </c>
      <c r="E9" s="437">
        <v>162174</v>
      </c>
      <c r="F9" s="344">
        <v>164653</v>
      </c>
      <c r="I9" s="16"/>
      <c r="J9" s="16"/>
      <c r="K9" s="16"/>
      <c r="L9" s="16"/>
      <c r="M9" s="16"/>
    </row>
    <row r="10" spans="1:13" ht="15.75">
      <c r="A10" s="149" t="s">
        <v>703</v>
      </c>
      <c r="B10" s="343">
        <v>111622</v>
      </c>
      <c r="C10" s="344">
        <v>116834</v>
      </c>
      <c r="D10" s="437">
        <v>115824</v>
      </c>
      <c r="E10" s="437">
        <v>116270</v>
      </c>
      <c r="F10" s="746">
        <v>118906</v>
      </c>
      <c r="I10" s="16"/>
      <c r="J10" s="16"/>
      <c r="K10" s="16"/>
      <c r="L10" s="16"/>
      <c r="M10" s="16"/>
    </row>
    <row r="11" spans="1:13" ht="15.75">
      <c r="A11" s="614" t="s">
        <v>704</v>
      </c>
      <c r="B11" s="345"/>
      <c r="C11" s="345"/>
      <c r="D11" s="346"/>
      <c r="E11" s="346"/>
      <c r="F11" s="727"/>
      <c r="I11" s="16"/>
      <c r="J11" s="16"/>
      <c r="K11" s="16"/>
      <c r="L11" s="16"/>
      <c r="M11" s="16"/>
    </row>
    <row r="12" spans="1:13" ht="15.75">
      <c r="A12" s="152" t="s">
        <v>705</v>
      </c>
      <c r="B12" s="347">
        <v>3.35</v>
      </c>
      <c r="C12" s="352">
        <v>3.32</v>
      </c>
      <c r="D12" s="616">
        <v>3.25</v>
      </c>
      <c r="E12" s="723">
        <v>3.3</v>
      </c>
      <c r="F12" s="747">
        <v>3.34</v>
      </c>
    </row>
    <row r="13" spans="1:13" ht="15.75">
      <c r="A13" s="152" t="s">
        <v>706</v>
      </c>
      <c r="B13" s="349">
        <v>3.53</v>
      </c>
      <c r="C13" s="352">
        <v>3.66</v>
      </c>
      <c r="D13" s="617">
        <v>3.88</v>
      </c>
      <c r="E13" s="616">
        <v>3.7</v>
      </c>
      <c r="F13" s="748">
        <v>3.84</v>
      </c>
    </row>
    <row r="14" spans="1:13" ht="15.75">
      <c r="A14" s="350" t="s">
        <v>707</v>
      </c>
      <c r="B14" s="351" t="s">
        <v>756</v>
      </c>
      <c r="C14" s="351" t="s">
        <v>908</v>
      </c>
      <c r="D14" s="618" t="s">
        <v>908</v>
      </c>
      <c r="E14" s="618" t="s">
        <v>908</v>
      </c>
      <c r="F14" s="351" t="s">
        <v>908</v>
      </c>
    </row>
    <row r="15" spans="1:13" ht="15.75">
      <c r="A15" s="152" t="s">
        <v>791</v>
      </c>
      <c r="B15" s="352" t="s">
        <v>708</v>
      </c>
      <c r="C15" s="352" t="s">
        <v>909</v>
      </c>
      <c r="D15" s="617" t="s">
        <v>1007</v>
      </c>
      <c r="E15" s="724" t="s">
        <v>1007</v>
      </c>
      <c r="F15" s="749" t="s">
        <v>1007</v>
      </c>
    </row>
    <row r="16" spans="1:13" ht="12.75">
      <c r="A16" s="1335" t="s">
        <v>709</v>
      </c>
      <c r="B16" s="1341"/>
      <c r="C16" s="1341"/>
      <c r="D16" s="1341"/>
      <c r="E16" s="1341"/>
      <c r="F16" s="1338"/>
    </row>
    <row r="17" spans="1:12" ht="15.75">
      <c r="A17" s="153" t="s">
        <v>710</v>
      </c>
      <c r="B17" s="720">
        <v>1436696.0899999999</v>
      </c>
      <c r="C17" s="720">
        <v>1330632.0599999998</v>
      </c>
      <c r="D17" s="720">
        <v>1390844.46</v>
      </c>
      <c r="E17" s="750">
        <v>1265092.2300000002</v>
      </c>
      <c r="F17" s="750">
        <v>1491336.1</v>
      </c>
      <c r="H17" s="138"/>
      <c r="I17" s="138"/>
      <c r="J17" s="138"/>
      <c r="K17" s="138"/>
      <c r="L17" s="138"/>
    </row>
    <row r="18" spans="1:12" ht="15.75">
      <c r="A18" s="153" t="s">
        <v>711</v>
      </c>
      <c r="B18" s="625">
        <v>25717228.449999999</v>
      </c>
      <c r="C18" s="625">
        <v>26600211.550000001</v>
      </c>
      <c r="D18" s="625">
        <v>26441207.18</v>
      </c>
      <c r="E18" s="625">
        <v>25239045.09</v>
      </c>
      <c r="F18" s="625">
        <v>26406501.379999999</v>
      </c>
      <c r="H18" s="252"/>
    </row>
    <row r="19" spans="1:12" ht="15.75">
      <c r="A19" s="153" t="s">
        <v>712</v>
      </c>
      <c r="B19" s="625">
        <v>25537037.971554302</v>
      </c>
      <c r="C19" s="625">
        <v>26402579.454611</v>
      </c>
      <c r="D19" s="625">
        <v>26219158.749822602</v>
      </c>
      <c r="E19" s="625">
        <v>25053580.508570399</v>
      </c>
      <c r="F19" s="625">
        <v>26181063.834121399</v>
      </c>
    </row>
    <row r="20" spans="1:12" ht="15.75">
      <c r="A20" s="154" t="s">
        <v>713</v>
      </c>
      <c r="B20" s="355">
        <v>-5945</v>
      </c>
      <c r="C20" s="355">
        <v>-19026</v>
      </c>
      <c r="D20" s="355">
        <v>-33303.449999999997</v>
      </c>
      <c r="E20" s="355">
        <v>-35591.980000000003</v>
      </c>
      <c r="F20" s="355">
        <v>-41123.14</v>
      </c>
    </row>
    <row r="21" spans="1:12" ht="12.75">
      <c r="A21" s="1335" t="s">
        <v>714</v>
      </c>
      <c r="B21" s="1337"/>
      <c r="C21" s="1337"/>
      <c r="D21" s="1337"/>
      <c r="E21" s="1337"/>
      <c r="F21" s="1338"/>
    </row>
    <row r="22" spans="1:12" ht="15.75">
      <c r="A22" s="151" t="s">
        <v>715</v>
      </c>
      <c r="B22" s="356">
        <v>635905</v>
      </c>
      <c r="C22" s="393">
        <v>633614</v>
      </c>
      <c r="D22" s="619">
        <v>631953</v>
      </c>
      <c r="E22" s="577">
        <v>631920</v>
      </c>
      <c r="F22" s="751">
        <v>606475</v>
      </c>
    </row>
    <row r="23" spans="1:12" ht="15.75">
      <c r="A23" s="152" t="s">
        <v>716</v>
      </c>
      <c r="B23" s="358">
        <v>74.709999999999994</v>
      </c>
      <c r="C23" s="358">
        <v>74.3</v>
      </c>
      <c r="D23" s="357">
        <v>74.72</v>
      </c>
      <c r="E23" s="357">
        <v>75.28</v>
      </c>
      <c r="F23" s="752">
        <v>75.8</v>
      </c>
    </row>
    <row r="24" spans="1:12" ht="15.75">
      <c r="A24" s="152" t="s">
        <v>717</v>
      </c>
      <c r="B24" s="358">
        <v>83.85</v>
      </c>
      <c r="C24" s="358">
        <v>84.05</v>
      </c>
      <c r="D24" s="357">
        <v>85.61</v>
      </c>
      <c r="E24" s="357">
        <v>84.38</v>
      </c>
      <c r="F24" s="752">
        <v>84.7</v>
      </c>
    </row>
    <row r="25" spans="1:12" ht="15.75">
      <c r="A25" s="152" t="s">
        <v>718</v>
      </c>
      <c r="B25" s="358">
        <v>4.71</v>
      </c>
      <c r="C25" s="360">
        <v>4.71</v>
      </c>
      <c r="D25" s="620">
        <v>4.62</v>
      </c>
      <c r="E25" s="620">
        <v>4.2</v>
      </c>
      <c r="F25" s="753">
        <v>3.84</v>
      </c>
    </row>
    <row r="26" spans="1:12" ht="17.25" customHeight="1">
      <c r="A26" s="1335" t="s">
        <v>719</v>
      </c>
      <c r="B26" s="1339"/>
      <c r="C26" s="1339"/>
      <c r="D26" s="1339"/>
      <c r="E26" s="1340"/>
      <c r="F26" s="1338"/>
    </row>
    <row r="27" spans="1:12" ht="16.5" customHeight="1">
      <c r="A27" s="152" t="s">
        <v>720</v>
      </c>
      <c r="B27" s="497">
        <v>8934</v>
      </c>
      <c r="C27" s="497">
        <v>9904</v>
      </c>
      <c r="D27" s="497">
        <v>10939</v>
      </c>
      <c r="E27" s="721">
        <v>11273</v>
      </c>
      <c r="F27" s="763">
        <v>11273</v>
      </c>
      <c r="G27" s="359"/>
      <c r="H27" s="359"/>
      <c r="I27" s="359"/>
      <c r="J27" s="359"/>
    </row>
    <row r="28" spans="1:12" ht="31.5">
      <c r="A28" s="152" t="s">
        <v>721</v>
      </c>
      <c r="B28" s="357">
        <v>14.23</v>
      </c>
      <c r="C28" s="357">
        <v>13.6</v>
      </c>
      <c r="D28" s="357">
        <v>12.96</v>
      </c>
      <c r="E28" s="357">
        <v>13.1</v>
      </c>
      <c r="F28" s="358">
        <v>14.6</v>
      </c>
      <c r="G28" s="359"/>
      <c r="H28" s="359"/>
      <c r="I28" s="359"/>
      <c r="J28" s="359"/>
    </row>
    <row r="29" spans="1:12" ht="31.5">
      <c r="A29" s="152" t="s">
        <v>1008</v>
      </c>
      <c r="B29" s="357">
        <v>4.91</v>
      </c>
      <c r="C29" s="357">
        <v>5.59</v>
      </c>
      <c r="D29" s="620">
        <v>6.01</v>
      </c>
      <c r="E29" s="620">
        <v>6.07</v>
      </c>
      <c r="F29" s="360">
        <v>6.95</v>
      </c>
    </row>
    <row r="30" spans="1:12" ht="15.75">
      <c r="A30" s="1332" t="s">
        <v>722</v>
      </c>
      <c r="B30" s="1333"/>
      <c r="C30" s="1333"/>
      <c r="D30" s="1333"/>
      <c r="E30" s="1333"/>
      <c r="F30" s="1334"/>
    </row>
    <row r="31" spans="1:12" ht="15.75">
      <c r="A31" s="152" t="s">
        <v>723</v>
      </c>
      <c r="B31" s="438">
        <v>128</v>
      </c>
      <c r="C31" s="498">
        <v>138.4</v>
      </c>
      <c r="D31" s="438">
        <v>138.6</v>
      </c>
      <c r="E31" s="722">
        <v>132.1</v>
      </c>
      <c r="F31" s="764" t="s">
        <v>724</v>
      </c>
    </row>
    <row r="32" spans="1:12" ht="15.75">
      <c r="A32" s="152" t="s">
        <v>725</v>
      </c>
      <c r="B32" s="439">
        <v>111.8</v>
      </c>
      <c r="C32" s="439">
        <v>120.3</v>
      </c>
      <c r="D32" s="439">
        <v>124.7</v>
      </c>
      <c r="E32" s="439">
        <v>123.2</v>
      </c>
      <c r="F32" s="765" t="s">
        <v>724</v>
      </c>
    </row>
    <row r="33" spans="1:6" ht="15.75">
      <c r="A33" s="152" t="s">
        <v>726</v>
      </c>
      <c r="B33" s="439">
        <v>128.9</v>
      </c>
      <c r="C33" s="439">
        <v>139.30000000000001</v>
      </c>
      <c r="D33" s="439">
        <v>138.4</v>
      </c>
      <c r="E33" s="439">
        <v>130.80000000000001</v>
      </c>
      <c r="F33" s="765" t="s">
        <v>724</v>
      </c>
    </row>
    <row r="34" spans="1:6" ht="15.75">
      <c r="A34" s="152" t="s">
        <v>727</v>
      </c>
      <c r="B34" s="440">
        <v>147.9</v>
      </c>
      <c r="C34" s="439">
        <v>162.5</v>
      </c>
      <c r="D34" s="440">
        <v>165.6</v>
      </c>
      <c r="E34" s="440">
        <v>160.80000000000001</v>
      </c>
      <c r="F34" s="766" t="s">
        <v>724</v>
      </c>
    </row>
    <row r="35" spans="1:6" ht="12.75">
      <c r="A35" s="1335" t="s">
        <v>728</v>
      </c>
      <c r="B35" s="1336"/>
      <c r="C35" s="1336"/>
      <c r="D35" s="1336"/>
      <c r="E35" s="1336"/>
      <c r="F35" s="1334"/>
    </row>
    <row r="36" spans="1:6" ht="15.75">
      <c r="A36" s="153" t="s">
        <v>729</v>
      </c>
      <c r="B36" s="755">
        <v>31825</v>
      </c>
      <c r="C36" s="756">
        <v>39240</v>
      </c>
      <c r="D36" s="755">
        <v>34501</v>
      </c>
      <c r="E36" s="757" t="s">
        <v>724</v>
      </c>
      <c r="F36" s="760" t="s">
        <v>724</v>
      </c>
    </row>
    <row r="37" spans="1:6" ht="15.75">
      <c r="A37" s="153" t="s">
        <v>730</v>
      </c>
      <c r="B37" s="343">
        <v>52913</v>
      </c>
      <c r="C37" s="758">
        <v>59826</v>
      </c>
      <c r="D37" s="343">
        <v>51925</v>
      </c>
      <c r="E37" s="754" t="s">
        <v>724</v>
      </c>
      <c r="F37" s="761" t="s">
        <v>724</v>
      </c>
    </row>
    <row r="38" spans="1:6" ht="15.75">
      <c r="A38" s="154" t="s">
        <v>731</v>
      </c>
      <c r="B38" s="355">
        <v>-21087</v>
      </c>
      <c r="C38" s="354">
        <v>-20586</v>
      </c>
      <c r="D38" s="355">
        <v>-17424</v>
      </c>
      <c r="E38" s="759" t="s">
        <v>724</v>
      </c>
      <c r="F38" s="762" t="s">
        <v>724</v>
      </c>
    </row>
    <row r="39" spans="1:6" ht="12.75">
      <c r="A39" s="361" t="s">
        <v>732</v>
      </c>
      <c r="B39" s="361"/>
      <c r="C39" s="361"/>
      <c r="D39" s="361"/>
      <c r="E39" s="362"/>
      <c r="F39" s="362"/>
    </row>
    <row r="40" spans="1:6" ht="12.75">
      <c r="A40" s="363" t="s">
        <v>911</v>
      </c>
      <c r="B40" s="364"/>
      <c r="C40" s="364"/>
      <c r="D40" s="364"/>
      <c r="E40" s="362"/>
      <c r="F40" s="362"/>
    </row>
    <row r="41" spans="1:6" ht="12.75">
      <c r="A41" s="363" t="s">
        <v>1209</v>
      </c>
      <c r="B41" s="364"/>
      <c r="C41" s="364"/>
      <c r="D41" s="364"/>
      <c r="E41" s="362"/>
      <c r="F41" s="362"/>
    </row>
    <row r="42" spans="1:6" ht="12.75">
      <c r="A42" s="363" t="s">
        <v>912</v>
      </c>
      <c r="B42" s="364"/>
      <c r="C42" s="364"/>
      <c r="D42" s="364"/>
      <c r="E42" s="362"/>
      <c r="F42" s="364"/>
    </row>
    <row r="43" spans="1:6" ht="12.75" customHeight="1">
      <c r="A43" s="363" t="s">
        <v>733</v>
      </c>
      <c r="B43" s="364"/>
      <c r="C43" s="364"/>
      <c r="D43" s="364"/>
      <c r="E43" s="364"/>
      <c r="F43" s="367"/>
    </row>
    <row r="44" spans="1:6" ht="15.75">
      <c r="A44" s="365" t="s">
        <v>458</v>
      </c>
      <c r="B44" s="366"/>
      <c r="C44" s="366"/>
      <c r="D44" s="367"/>
      <c r="E44" s="367"/>
    </row>
  </sheetData>
  <mergeCells count="5">
    <mergeCell ref="A30:F30"/>
    <mergeCell ref="A35:F35"/>
    <mergeCell ref="A21:F21"/>
    <mergeCell ref="A26:F26"/>
    <mergeCell ref="A16:F16"/>
  </mergeCells>
  <hyperlinks>
    <hyperlink ref="A13" location="_edn3" display="_edn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workbookViewId="0">
      <selection activeCell="I17" sqref="I17"/>
    </sheetView>
  </sheetViews>
  <sheetFormatPr defaultRowHeight="12.75"/>
  <cols>
    <col min="1" max="1" width="30.5703125" customWidth="1"/>
    <col min="2" max="2" width="11.5703125" customWidth="1"/>
    <col min="3" max="3" width="11.42578125" bestFit="1" customWidth="1"/>
    <col min="4" max="4" width="10" customWidth="1"/>
    <col min="5" max="5" width="11.42578125" bestFit="1" customWidth="1"/>
    <col min="6" max="6" width="9.140625" customWidth="1"/>
  </cols>
  <sheetData>
    <row r="1" spans="1:7" s="4" customFormat="1" ht="18.75" customHeight="1">
      <c r="A1" s="1089" t="s">
        <v>465</v>
      </c>
      <c r="B1" s="1089"/>
      <c r="C1" s="1089"/>
      <c r="D1" s="1089"/>
      <c r="E1" s="1089"/>
      <c r="F1" s="1089"/>
      <c r="G1" s="1089"/>
    </row>
    <row r="2" spans="1:7" s="3" customFormat="1" ht="13.5" customHeight="1">
      <c r="A2" s="1092" t="s">
        <v>111</v>
      </c>
      <c r="B2" s="1092" t="s">
        <v>92</v>
      </c>
      <c r="C2" s="1092"/>
      <c r="D2" s="1092" t="s">
        <v>93</v>
      </c>
      <c r="E2" s="1092"/>
      <c r="F2" s="1090">
        <v>44621</v>
      </c>
      <c r="G2" s="1090"/>
    </row>
    <row r="3" spans="1:7" s="3" customFormat="1" ht="45">
      <c r="A3" s="1092"/>
      <c r="B3" s="5" t="s">
        <v>108</v>
      </c>
      <c r="C3" s="5" t="s">
        <v>462</v>
      </c>
      <c r="D3" s="5" t="s">
        <v>108</v>
      </c>
      <c r="E3" s="5" t="s">
        <v>462</v>
      </c>
      <c r="F3" s="5" t="s">
        <v>108</v>
      </c>
      <c r="G3" s="5" t="s">
        <v>462</v>
      </c>
    </row>
    <row r="4" spans="1:7" s="3" customFormat="1" ht="15">
      <c r="A4" s="6" t="s">
        <v>466</v>
      </c>
      <c r="B4" s="7">
        <v>0</v>
      </c>
      <c r="C4" s="8">
        <v>0</v>
      </c>
      <c r="D4" s="7">
        <v>0</v>
      </c>
      <c r="E4" s="8">
        <v>0</v>
      </c>
      <c r="F4" s="7">
        <v>0</v>
      </c>
      <c r="G4" s="8">
        <v>0</v>
      </c>
    </row>
    <row r="5" spans="1:7" s="3" customFormat="1" ht="15">
      <c r="A5" s="6" t="s">
        <v>467</v>
      </c>
      <c r="B5" s="7">
        <v>1</v>
      </c>
      <c r="C5" s="8">
        <v>29.7</v>
      </c>
      <c r="D5" s="7">
        <v>4</v>
      </c>
      <c r="E5" s="8">
        <v>6325.62</v>
      </c>
      <c r="F5" s="7">
        <v>1</v>
      </c>
      <c r="G5" s="8">
        <v>22.69</v>
      </c>
    </row>
    <row r="6" spans="1:7" s="3" customFormat="1" ht="15">
      <c r="A6" s="6" t="s">
        <v>468</v>
      </c>
      <c r="B6" s="7">
        <v>2</v>
      </c>
      <c r="C6" s="8">
        <v>15119.9</v>
      </c>
      <c r="D6" s="7">
        <v>1</v>
      </c>
      <c r="E6" s="8">
        <v>1200.29</v>
      </c>
      <c r="F6" s="7">
        <v>0</v>
      </c>
      <c r="G6" s="8">
        <v>0</v>
      </c>
    </row>
    <row r="7" spans="1:7" s="3" customFormat="1" ht="15">
      <c r="A7" s="6" t="s">
        <v>469</v>
      </c>
      <c r="B7" s="7">
        <v>3</v>
      </c>
      <c r="C7" s="8">
        <v>22.42</v>
      </c>
      <c r="D7" s="7">
        <v>13</v>
      </c>
      <c r="E7" s="8">
        <v>8199.94</v>
      </c>
      <c r="F7" s="7">
        <v>1</v>
      </c>
      <c r="G7" s="9">
        <v>4.87</v>
      </c>
    </row>
    <row r="8" spans="1:7" s="3" customFormat="1" ht="15">
      <c r="A8" s="6" t="s">
        <v>470</v>
      </c>
      <c r="B8" s="7">
        <v>5</v>
      </c>
      <c r="C8" s="8">
        <v>2353.1699979999999</v>
      </c>
      <c r="D8" s="7">
        <v>7</v>
      </c>
      <c r="E8" s="8">
        <v>6461.14147856</v>
      </c>
      <c r="F8" s="7">
        <v>1</v>
      </c>
      <c r="G8" s="8">
        <v>40</v>
      </c>
    </row>
    <row r="9" spans="1:7" s="3" customFormat="1" ht="15">
      <c r="A9" s="6" t="s">
        <v>471</v>
      </c>
      <c r="B9" s="7">
        <v>5</v>
      </c>
      <c r="C9" s="8">
        <v>786.22</v>
      </c>
      <c r="D9" s="7">
        <v>2</v>
      </c>
      <c r="E9" s="8">
        <v>1101.1199999999999</v>
      </c>
      <c r="F9" s="7">
        <v>0</v>
      </c>
      <c r="G9" s="8">
        <v>0</v>
      </c>
    </row>
    <row r="10" spans="1:7" s="3" customFormat="1" ht="15">
      <c r="A10" s="6" t="s">
        <v>472</v>
      </c>
      <c r="B10" s="7">
        <v>1</v>
      </c>
      <c r="C10" s="8">
        <v>6.89</v>
      </c>
      <c r="D10" s="7">
        <v>5</v>
      </c>
      <c r="E10" s="8">
        <v>52.611404999999998</v>
      </c>
      <c r="F10" s="7">
        <v>0</v>
      </c>
      <c r="G10" s="8">
        <v>0</v>
      </c>
    </row>
    <row r="11" spans="1:7" s="3" customFormat="1" ht="15">
      <c r="A11" s="6" t="s">
        <v>473</v>
      </c>
      <c r="B11" s="7">
        <v>7</v>
      </c>
      <c r="C11" s="8">
        <v>2026.8800815</v>
      </c>
      <c r="D11" s="7">
        <v>4</v>
      </c>
      <c r="E11" s="8">
        <v>649.62</v>
      </c>
      <c r="F11" s="7">
        <v>0</v>
      </c>
      <c r="G11" s="8">
        <v>0</v>
      </c>
    </row>
    <row r="12" spans="1:7" s="3" customFormat="1" ht="15">
      <c r="A12" s="6" t="s">
        <v>474</v>
      </c>
      <c r="B12" s="7">
        <v>4</v>
      </c>
      <c r="C12" s="8">
        <v>888.8900000000001</v>
      </c>
      <c r="D12" s="7">
        <v>0</v>
      </c>
      <c r="E12" s="8">
        <v>0</v>
      </c>
      <c r="F12" s="7">
        <v>0</v>
      </c>
      <c r="G12" s="8">
        <v>0</v>
      </c>
    </row>
    <row r="13" spans="1:7" s="3" customFormat="1" ht="15">
      <c r="A13" s="6" t="s">
        <v>475</v>
      </c>
      <c r="B13" s="7">
        <v>9</v>
      </c>
      <c r="C13" s="8">
        <v>14924.643042</v>
      </c>
      <c r="D13" s="7">
        <v>5</v>
      </c>
      <c r="E13" s="8">
        <v>3531.69</v>
      </c>
      <c r="F13" s="7">
        <v>1</v>
      </c>
      <c r="G13" s="8">
        <v>48.18</v>
      </c>
    </row>
    <row r="14" spans="1:7" s="3" customFormat="1" ht="15">
      <c r="A14" s="6" t="s">
        <v>476</v>
      </c>
      <c r="B14" s="7">
        <v>2</v>
      </c>
      <c r="C14" s="8">
        <v>1350.54</v>
      </c>
      <c r="D14" s="7">
        <v>9</v>
      </c>
      <c r="E14" s="8">
        <v>4106.1099999999997</v>
      </c>
      <c r="F14" s="8">
        <v>3</v>
      </c>
      <c r="G14" s="8">
        <v>93.65</v>
      </c>
    </row>
    <row r="15" spans="1:7" s="3" customFormat="1" ht="15">
      <c r="A15" s="6" t="s">
        <v>477</v>
      </c>
      <c r="B15" s="7">
        <v>2</v>
      </c>
      <c r="C15" s="8">
        <v>6579.55</v>
      </c>
      <c r="D15" s="7">
        <v>20</v>
      </c>
      <c r="E15" s="8">
        <v>10589.79</v>
      </c>
      <c r="F15" s="7">
        <v>2</v>
      </c>
      <c r="G15" s="8">
        <v>751.6</v>
      </c>
    </row>
    <row r="16" spans="1:7" s="3" customFormat="1" ht="15">
      <c r="A16" s="6" t="s">
        <v>478</v>
      </c>
      <c r="B16" s="7">
        <v>1</v>
      </c>
      <c r="C16" s="8">
        <v>349.66</v>
      </c>
      <c r="D16" s="7">
        <v>5</v>
      </c>
      <c r="E16" s="8">
        <v>4304.24</v>
      </c>
      <c r="F16" s="7">
        <v>1</v>
      </c>
      <c r="G16" s="8">
        <v>6.5</v>
      </c>
    </row>
    <row r="17" spans="1:8" s="3" customFormat="1" ht="15">
      <c r="A17" s="6" t="s">
        <v>479</v>
      </c>
      <c r="B17" s="7">
        <v>8</v>
      </c>
      <c r="C17" s="8">
        <v>1340.26</v>
      </c>
      <c r="D17" s="7">
        <v>13</v>
      </c>
      <c r="E17" s="8">
        <v>3794.2000000000003</v>
      </c>
      <c r="F17" s="7">
        <v>2</v>
      </c>
      <c r="G17" s="8">
        <v>49.38</v>
      </c>
    </row>
    <row r="18" spans="1:8" s="3" customFormat="1" ht="15">
      <c r="A18" s="6" t="s">
        <v>480</v>
      </c>
      <c r="B18" s="7">
        <v>17</v>
      </c>
      <c r="C18" s="8">
        <v>9281.7900000000009</v>
      </c>
      <c r="D18" s="7">
        <v>60</v>
      </c>
      <c r="E18" s="8">
        <v>52314.617332959999</v>
      </c>
      <c r="F18" s="7">
        <v>3</v>
      </c>
      <c r="G18" s="9">
        <v>26.27</v>
      </c>
    </row>
    <row r="19" spans="1:8" s="3" customFormat="1" ht="15">
      <c r="A19" s="6" t="s">
        <v>481</v>
      </c>
      <c r="B19" s="7">
        <v>1</v>
      </c>
      <c r="C19" s="8">
        <v>9.5</v>
      </c>
      <c r="D19" s="7">
        <v>1</v>
      </c>
      <c r="E19" s="8">
        <v>962.33</v>
      </c>
      <c r="F19" s="7">
        <v>0</v>
      </c>
      <c r="G19" s="8">
        <v>0</v>
      </c>
    </row>
    <row r="20" spans="1:8" s="3" customFormat="1" ht="15">
      <c r="A20" s="6" t="s">
        <v>482</v>
      </c>
      <c r="B20" s="7">
        <v>1</v>
      </c>
      <c r="C20" s="8">
        <v>819.24</v>
      </c>
      <c r="D20" s="7">
        <v>2</v>
      </c>
      <c r="E20" s="8">
        <v>21276.00389</v>
      </c>
      <c r="F20" s="7">
        <v>0</v>
      </c>
      <c r="G20" s="8">
        <v>0</v>
      </c>
    </row>
    <row r="21" spans="1:8" s="3" customFormat="1" ht="15">
      <c r="A21" s="6" t="s">
        <v>483</v>
      </c>
      <c r="B21" s="7">
        <v>3</v>
      </c>
      <c r="C21" s="8">
        <v>1041.8500000000001</v>
      </c>
      <c r="D21" s="7">
        <v>7</v>
      </c>
      <c r="E21" s="8">
        <v>4358.67</v>
      </c>
      <c r="F21" s="7">
        <v>1</v>
      </c>
      <c r="G21" s="8">
        <v>10.68</v>
      </c>
    </row>
    <row r="22" spans="1:8" s="3" customFormat="1" ht="15">
      <c r="A22" s="6" t="s">
        <v>484</v>
      </c>
      <c r="B22" s="7">
        <v>2</v>
      </c>
      <c r="C22" s="8">
        <v>10.55</v>
      </c>
      <c r="D22" s="7">
        <v>2</v>
      </c>
      <c r="E22" s="8">
        <v>16.510000000000002</v>
      </c>
      <c r="F22" s="7">
        <v>0</v>
      </c>
      <c r="G22" s="8">
        <v>0</v>
      </c>
    </row>
    <row r="23" spans="1:8" s="3" customFormat="1" ht="15">
      <c r="A23" s="6" t="s">
        <v>485</v>
      </c>
      <c r="B23" s="7">
        <v>1</v>
      </c>
      <c r="C23" s="8">
        <v>25</v>
      </c>
      <c r="D23" s="7">
        <v>0</v>
      </c>
      <c r="E23" s="8">
        <v>0</v>
      </c>
      <c r="F23" s="7">
        <v>0</v>
      </c>
      <c r="G23" s="8">
        <v>0</v>
      </c>
    </row>
    <row r="24" spans="1:8" s="3" customFormat="1" ht="15">
      <c r="A24" s="6" t="s">
        <v>486</v>
      </c>
      <c r="B24" s="7">
        <v>1</v>
      </c>
      <c r="C24" s="8">
        <v>2.4</v>
      </c>
      <c r="D24" s="7">
        <v>1</v>
      </c>
      <c r="E24" s="8">
        <v>12.15</v>
      </c>
      <c r="F24" s="7">
        <v>0</v>
      </c>
      <c r="G24" s="8">
        <v>0</v>
      </c>
    </row>
    <row r="25" spans="1:8" s="3" customFormat="1" ht="15">
      <c r="A25" s="6" t="s">
        <v>487</v>
      </c>
      <c r="B25" s="7">
        <v>2</v>
      </c>
      <c r="C25" s="8">
        <v>53149.3</v>
      </c>
      <c r="D25" s="8">
        <v>2</v>
      </c>
      <c r="E25" s="7">
        <v>3618.9</v>
      </c>
      <c r="F25" s="7">
        <v>0</v>
      </c>
      <c r="G25" s="8">
        <v>0</v>
      </c>
    </row>
    <row r="26" spans="1:8" s="3" customFormat="1" ht="15">
      <c r="A26" s="10" t="s">
        <v>488</v>
      </c>
      <c r="B26" s="7">
        <v>0</v>
      </c>
      <c r="C26" s="8">
        <v>0</v>
      </c>
      <c r="D26" s="7">
        <v>1</v>
      </c>
      <c r="E26" s="8">
        <v>6018.68</v>
      </c>
      <c r="F26" s="7">
        <v>0</v>
      </c>
      <c r="G26" s="8">
        <v>0</v>
      </c>
    </row>
    <row r="27" spans="1:8" s="2" customFormat="1" ht="15">
      <c r="A27" s="11" t="s">
        <v>87</v>
      </c>
      <c r="B27" s="12">
        <f>SUM(B4:B26)</f>
        <v>78</v>
      </c>
      <c r="C27" s="12">
        <f>SUM(C4:C26)</f>
        <v>110118.35312150001</v>
      </c>
      <c r="D27" s="12">
        <v>164</v>
      </c>
      <c r="E27" s="12">
        <v>138894.23410651999</v>
      </c>
      <c r="F27" s="13">
        <v>16</v>
      </c>
      <c r="G27" s="13">
        <v>1053.8200000000002</v>
      </c>
      <c r="H27" s="3"/>
    </row>
    <row r="28" spans="1:8" s="2" customFormat="1" ht="34.5" customHeight="1">
      <c r="A28" s="1091" t="s">
        <v>489</v>
      </c>
      <c r="B28" s="1091"/>
      <c r="C28" s="1091"/>
      <c r="D28" s="1091"/>
      <c r="E28" s="1091"/>
      <c r="F28" s="1091"/>
      <c r="G28" s="1091"/>
    </row>
    <row r="29" spans="1:8" s="3" customFormat="1" ht="15">
      <c r="A29" s="491" t="s">
        <v>1196</v>
      </c>
      <c r="B29" s="14"/>
      <c r="C29" s="14"/>
      <c r="D29" s="14"/>
      <c r="E29" s="14"/>
      <c r="F29" s="14"/>
      <c r="G29" s="14"/>
    </row>
    <row r="30" spans="1:8" s="3" customFormat="1" ht="15">
      <c r="A30" s="1089" t="s">
        <v>76</v>
      </c>
      <c r="B30" s="1089"/>
      <c r="C30" s="1089"/>
      <c r="D30" s="1089"/>
      <c r="E30" s="1089"/>
      <c r="F30" s="1089"/>
      <c r="G30" s="1089"/>
    </row>
    <row r="31" spans="1:8">
      <c r="C31" s="509"/>
      <c r="D31" s="509"/>
      <c r="E31" s="509"/>
      <c r="F31" s="509"/>
      <c r="G31" s="509"/>
    </row>
    <row r="33" spans="3:7">
      <c r="C33" s="508"/>
      <c r="D33" s="508"/>
      <c r="E33" s="508"/>
      <c r="F33" s="508"/>
      <c r="G33" s="508"/>
    </row>
  </sheetData>
  <mergeCells count="7">
    <mergeCell ref="A1:G1"/>
    <mergeCell ref="F2:G2"/>
    <mergeCell ref="A28:G28"/>
    <mergeCell ref="A30:G30"/>
    <mergeCell ref="A2:A3"/>
    <mergeCell ref="B2:C2"/>
    <mergeCell ref="D2:E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zoomScaleNormal="100" workbookViewId="0">
      <selection activeCell="E24" sqref="E24"/>
    </sheetView>
  </sheetViews>
  <sheetFormatPr defaultColWidth="9.140625" defaultRowHeight="15"/>
  <cols>
    <col min="1" max="11" width="14.5703125" style="16" bestFit="1" customWidth="1"/>
    <col min="12" max="12" width="14.42578125" style="16" bestFit="1" customWidth="1"/>
    <col min="13" max="13" width="15" style="16" bestFit="1" customWidth="1"/>
    <col min="14" max="19" width="14.5703125" style="16" bestFit="1" customWidth="1"/>
    <col min="20" max="20" width="4.5703125" style="16" bestFit="1" customWidth="1"/>
    <col min="21" max="16384" width="9.140625" style="16"/>
  </cols>
  <sheetData>
    <row r="1" spans="1:19" ht="16.5" customHeight="1">
      <c r="A1" s="1095" t="s">
        <v>737</v>
      </c>
      <c r="B1" s="1095"/>
      <c r="C1" s="1095"/>
      <c r="D1" s="1095"/>
      <c r="E1" s="1095"/>
      <c r="F1" s="1095"/>
      <c r="G1" s="1095"/>
      <c r="H1" s="1095"/>
      <c r="I1" s="1095"/>
      <c r="J1" s="1095"/>
      <c r="K1" s="1095"/>
      <c r="L1" s="1095"/>
    </row>
    <row r="2" spans="1:19" s="34" customFormat="1" ht="18" customHeight="1">
      <c r="A2" s="1037" t="s">
        <v>84</v>
      </c>
      <c r="B2" s="1096" t="s">
        <v>87</v>
      </c>
      <c r="C2" s="1097"/>
      <c r="D2" s="1093" t="s">
        <v>113</v>
      </c>
      <c r="E2" s="1100"/>
      <c r="F2" s="1100"/>
      <c r="G2" s="1094"/>
      <c r="H2" s="1093" t="s">
        <v>114</v>
      </c>
      <c r="I2" s="1100"/>
      <c r="J2" s="1100"/>
      <c r="K2" s="1100"/>
      <c r="L2" s="1100"/>
      <c r="M2" s="1100"/>
      <c r="N2" s="1100"/>
      <c r="O2" s="1100"/>
      <c r="P2" s="1100"/>
      <c r="Q2" s="1100"/>
      <c r="R2" s="1100"/>
      <c r="S2" s="1094"/>
    </row>
    <row r="3" spans="1:19" s="34" customFormat="1" ht="18" customHeight="1">
      <c r="A3" s="1038"/>
      <c r="B3" s="1098"/>
      <c r="C3" s="1099"/>
      <c r="D3" s="1093" t="s">
        <v>115</v>
      </c>
      <c r="E3" s="1094"/>
      <c r="F3" s="1093" t="s">
        <v>100</v>
      </c>
      <c r="G3" s="1094"/>
      <c r="H3" s="1093" t="s">
        <v>116</v>
      </c>
      <c r="I3" s="1094"/>
      <c r="J3" s="1093" t="s">
        <v>117</v>
      </c>
      <c r="K3" s="1094"/>
      <c r="L3" s="1093" t="s">
        <v>118</v>
      </c>
      <c r="M3" s="1094"/>
      <c r="N3" s="1093" t="s">
        <v>119</v>
      </c>
      <c r="O3" s="1094"/>
      <c r="P3" s="1093" t="s">
        <v>120</v>
      </c>
      <c r="Q3" s="1094"/>
      <c r="R3" s="1093" t="s">
        <v>121</v>
      </c>
      <c r="S3" s="1094"/>
    </row>
    <row r="4" spans="1:19" s="34" customFormat="1" ht="33.75" customHeight="1">
      <c r="A4" s="1038"/>
      <c r="B4" s="175" t="s">
        <v>108</v>
      </c>
      <c r="C4" s="175" t="s">
        <v>462</v>
      </c>
      <c r="D4" s="175" t="s">
        <v>108</v>
      </c>
      <c r="E4" s="175" t="s">
        <v>462</v>
      </c>
      <c r="F4" s="175" t="s">
        <v>108</v>
      </c>
      <c r="G4" s="175" t="s">
        <v>462</v>
      </c>
      <c r="H4" s="175" t="s">
        <v>108</v>
      </c>
      <c r="I4" s="175" t="s">
        <v>462</v>
      </c>
      <c r="J4" s="175" t="s">
        <v>108</v>
      </c>
      <c r="K4" s="175" t="s">
        <v>462</v>
      </c>
      <c r="L4" s="175" t="s">
        <v>108</v>
      </c>
      <c r="M4" s="175" t="s">
        <v>462</v>
      </c>
      <c r="N4" s="175" t="s">
        <v>108</v>
      </c>
      <c r="O4" s="175" t="s">
        <v>462</v>
      </c>
      <c r="P4" s="175" t="s">
        <v>108</v>
      </c>
      <c r="Q4" s="175" t="s">
        <v>462</v>
      </c>
      <c r="R4" s="175" t="s">
        <v>108</v>
      </c>
      <c r="S4" s="175" t="s">
        <v>462</v>
      </c>
    </row>
    <row r="5" spans="1:19" s="34" customFormat="1" ht="18" customHeight="1">
      <c r="A5" s="176" t="s">
        <v>92</v>
      </c>
      <c r="B5" s="177">
        <v>78</v>
      </c>
      <c r="C5" s="178">
        <v>110118.34</v>
      </c>
      <c r="D5" s="177">
        <v>75</v>
      </c>
      <c r="E5" s="178">
        <v>104222.03</v>
      </c>
      <c r="F5" s="177">
        <v>3</v>
      </c>
      <c r="G5" s="178">
        <v>5896.3099999999995</v>
      </c>
      <c r="H5" s="177">
        <v>12</v>
      </c>
      <c r="I5" s="178">
        <v>6731.38</v>
      </c>
      <c r="J5" s="177">
        <v>3</v>
      </c>
      <c r="K5" s="178">
        <v>474.33</v>
      </c>
      <c r="L5" s="177">
        <v>48</v>
      </c>
      <c r="M5" s="178">
        <v>87719.56</v>
      </c>
      <c r="N5" s="177">
        <v>13</v>
      </c>
      <c r="O5" s="178">
        <v>14679.83</v>
      </c>
      <c r="P5" s="179">
        <v>2</v>
      </c>
      <c r="Q5" s="178">
        <v>513.24</v>
      </c>
      <c r="R5" s="109">
        <v>0</v>
      </c>
      <c r="S5" s="109">
        <v>0</v>
      </c>
    </row>
    <row r="6" spans="1:19" s="34" customFormat="1" ht="19.5" customHeight="1">
      <c r="A6" s="180" t="s">
        <v>93</v>
      </c>
      <c r="B6" s="181">
        <f>SUM(B7:B18)</f>
        <v>164</v>
      </c>
      <c r="C6" s="181">
        <f t="shared" ref="C6:N6" si="0">SUM(C7:C18)</f>
        <v>138894.238535515</v>
      </c>
      <c r="D6" s="181">
        <f t="shared" si="0"/>
        <v>164</v>
      </c>
      <c r="E6" s="181">
        <f t="shared" si="0"/>
        <v>138894.238535515</v>
      </c>
      <c r="F6" s="181">
        <f t="shared" si="0"/>
        <v>0</v>
      </c>
      <c r="G6" s="181">
        <f t="shared" si="0"/>
        <v>0</v>
      </c>
      <c r="H6" s="181">
        <f t="shared" si="0"/>
        <v>34</v>
      </c>
      <c r="I6" s="181">
        <f t="shared" si="0"/>
        <v>65789.156822244986</v>
      </c>
      <c r="J6" s="181">
        <f t="shared" si="0"/>
        <v>13</v>
      </c>
      <c r="K6" s="181">
        <f t="shared" si="0"/>
        <v>6397.5824789000008</v>
      </c>
      <c r="L6" s="181">
        <f t="shared" si="0"/>
        <v>82</v>
      </c>
      <c r="M6" s="181">
        <f t="shared" si="0"/>
        <v>41864.389565000005</v>
      </c>
      <c r="N6" s="181">
        <f t="shared" si="0"/>
        <v>33</v>
      </c>
      <c r="O6" s="181">
        <f t="shared" ref="O6" si="1">SUM(O7:O18)</f>
        <v>24804.894336000001</v>
      </c>
      <c r="P6" s="181">
        <f t="shared" ref="P6" si="2">SUM(P7:P18)</f>
        <v>2</v>
      </c>
      <c r="Q6" s="181">
        <f t="shared" ref="Q6" si="3">SUM(Q7:Q18)</f>
        <v>38.213999999999999</v>
      </c>
      <c r="R6" s="181">
        <f t="shared" ref="R6" si="4">SUM(R7:R18)</f>
        <v>0</v>
      </c>
      <c r="S6" s="181">
        <f t="shared" ref="S6" si="5">SUM(S7:S18)</f>
        <v>0</v>
      </c>
    </row>
    <row r="7" spans="1:19" s="34" customFormat="1" ht="18" customHeight="1">
      <c r="A7" s="182">
        <v>44287</v>
      </c>
      <c r="B7" s="183">
        <v>10</v>
      </c>
      <c r="C7" s="184">
        <v>3288.22</v>
      </c>
      <c r="D7" s="183">
        <v>10</v>
      </c>
      <c r="E7" s="184">
        <v>3288.22</v>
      </c>
      <c r="F7" s="183">
        <v>0</v>
      </c>
      <c r="G7" s="183">
        <v>0</v>
      </c>
      <c r="H7" s="183">
        <v>2</v>
      </c>
      <c r="I7" s="183">
        <v>28.1</v>
      </c>
      <c r="J7" s="183">
        <v>0</v>
      </c>
      <c r="K7" s="183">
        <v>0</v>
      </c>
      <c r="L7" s="183">
        <v>3</v>
      </c>
      <c r="M7" s="184">
        <v>2703.85</v>
      </c>
      <c r="N7" s="183">
        <v>4</v>
      </c>
      <c r="O7" s="184">
        <v>537.66999999999996</v>
      </c>
      <c r="P7" s="185">
        <v>1</v>
      </c>
      <c r="Q7" s="186">
        <v>18.600000000000001</v>
      </c>
      <c r="R7" s="173">
        <v>0</v>
      </c>
      <c r="S7" s="173">
        <v>0</v>
      </c>
    </row>
    <row r="8" spans="1:19" s="34" customFormat="1" ht="18.75" customHeight="1">
      <c r="A8" s="182">
        <v>44318</v>
      </c>
      <c r="B8" s="183">
        <v>2</v>
      </c>
      <c r="C8" s="184">
        <v>26.12</v>
      </c>
      <c r="D8" s="183">
        <v>2</v>
      </c>
      <c r="E8" s="184">
        <v>26.12</v>
      </c>
      <c r="F8" s="183">
        <v>0</v>
      </c>
      <c r="G8" s="183">
        <v>0</v>
      </c>
      <c r="H8" s="183">
        <v>1</v>
      </c>
      <c r="I8" s="184">
        <v>25</v>
      </c>
      <c r="J8" s="183">
        <v>0</v>
      </c>
      <c r="K8" s="183">
        <v>0</v>
      </c>
      <c r="L8" s="183">
        <v>0</v>
      </c>
      <c r="M8" s="183">
        <v>0</v>
      </c>
      <c r="N8" s="183">
        <v>1</v>
      </c>
      <c r="O8" s="184">
        <v>1.1200000000000001</v>
      </c>
      <c r="P8" s="185">
        <v>0</v>
      </c>
      <c r="Q8" s="186">
        <v>0</v>
      </c>
      <c r="R8" s="173">
        <v>0</v>
      </c>
      <c r="S8" s="173">
        <v>0</v>
      </c>
    </row>
    <row r="9" spans="1:19">
      <c r="A9" s="182">
        <v>44350</v>
      </c>
      <c r="B9" s="183">
        <v>10</v>
      </c>
      <c r="C9" s="184">
        <v>9549.92</v>
      </c>
      <c r="D9" s="183">
        <v>10</v>
      </c>
      <c r="E9" s="184">
        <v>9549.92</v>
      </c>
      <c r="F9" s="183">
        <v>0</v>
      </c>
      <c r="G9" s="183">
        <v>0</v>
      </c>
      <c r="H9" s="183">
        <v>2</v>
      </c>
      <c r="I9" s="184">
        <v>5599.0986666299996</v>
      </c>
      <c r="J9" s="183">
        <v>1</v>
      </c>
      <c r="K9" s="183">
        <v>908.55</v>
      </c>
      <c r="L9" s="183">
        <v>3</v>
      </c>
      <c r="M9" s="184">
        <v>19.3</v>
      </c>
      <c r="N9" s="183">
        <v>4</v>
      </c>
      <c r="O9" s="184">
        <v>3022.97</v>
      </c>
      <c r="P9" s="185">
        <v>0</v>
      </c>
      <c r="Q9" s="186">
        <v>0</v>
      </c>
      <c r="R9" s="174">
        <v>0</v>
      </c>
      <c r="S9" s="174">
        <v>0</v>
      </c>
    </row>
    <row r="10" spans="1:19">
      <c r="A10" s="182">
        <v>44381</v>
      </c>
      <c r="B10" s="183">
        <v>10</v>
      </c>
      <c r="C10" s="184">
        <v>13252.373738094999</v>
      </c>
      <c r="D10" s="183">
        <v>10</v>
      </c>
      <c r="E10" s="184">
        <v>13252.373738094999</v>
      </c>
      <c r="F10" s="183">
        <v>0</v>
      </c>
      <c r="G10" s="183">
        <v>0</v>
      </c>
      <c r="H10" s="183">
        <v>3</v>
      </c>
      <c r="I10" s="184">
        <v>10224.122358094999</v>
      </c>
      <c r="J10" s="183">
        <v>0</v>
      </c>
      <c r="K10" s="183">
        <v>0</v>
      </c>
      <c r="L10" s="183">
        <v>7</v>
      </c>
      <c r="M10" s="184">
        <v>3028.2513799999997</v>
      </c>
      <c r="N10" s="183">
        <v>0</v>
      </c>
      <c r="O10" s="184">
        <v>0</v>
      </c>
      <c r="P10" s="185">
        <v>0</v>
      </c>
      <c r="Q10" s="186">
        <v>0</v>
      </c>
      <c r="R10" s="174">
        <v>0</v>
      </c>
      <c r="S10" s="174">
        <v>0</v>
      </c>
    </row>
    <row r="11" spans="1:19">
      <c r="A11" s="182">
        <v>44410</v>
      </c>
      <c r="B11" s="183">
        <v>15</v>
      </c>
      <c r="C11" s="184">
        <v>20546.150000000001</v>
      </c>
      <c r="D11" s="183">
        <v>15</v>
      </c>
      <c r="E11" s="184">
        <v>20546.150000000001</v>
      </c>
      <c r="F11" s="183">
        <v>0</v>
      </c>
      <c r="G11" s="183">
        <v>0</v>
      </c>
      <c r="H11" s="183">
        <v>3</v>
      </c>
      <c r="I11" s="184">
        <v>2244.0300000000002</v>
      </c>
      <c r="J11" s="183">
        <v>0</v>
      </c>
      <c r="K11" s="183">
        <v>0</v>
      </c>
      <c r="L11" s="184">
        <v>9</v>
      </c>
      <c r="M11" s="184">
        <v>11642.57</v>
      </c>
      <c r="N11" s="184">
        <v>3</v>
      </c>
      <c r="O11" s="184">
        <v>6659.55</v>
      </c>
      <c r="P11" s="185">
        <v>0</v>
      </c>
      <c r="Q11" s="186">
        <v>0</v>
      </c>
      <c r="R11" s="174">
        <v>0</v>
      </c>
      <c r="S11" s="174">
        <v>0</v>
      </c>
    </row>
    <row r="12" spans="1:19">
      <c r="A12" s="182">
        <v>44442</v>
      </c>
      <c r="B12" s="183">
        <v>12</v>
      </c>
      <c r="C12" s="184">
        <v>3967.9199999999992</v>
      </c>
      <c r="D12" s="183">
        <v>12</v>
      </c>
      <c r="E12" s="184">
        <v>3967.9199999999992</v>
      </c>
      <c r="F12" s="183">
        <v>0</v>
      </c>
      <c r="G12" s="183">
        <v>0</v>
      </c>
      <c r="H12" s="183">
        <v>2</v>
      </c>
      <c r="I12" s="184">
        <v>28.98</v>
      </c>
      <c r="J12" s="183">
        <v>0</v>
      </c>
      <c r="K12" s="183">
        <v>0</v>
      </c>
      <c r="L12" s="184">
        <v>7</v>
      </c>
      <c r="M12" s="184">
        <v>748.07</v>
      </c>
      <c r="N12" s="184">
        <v>3</v>
      </c>
      <c r="O12" s="184">
        <v>3190.87</v>
      </c>
      <c r="P12" s="185">
        <v>0</v>
      </c>
      <c r="Q12" s="186">
        <v>0</v>
      </c>
      <c r="R12" s="174">
        <v>0</v>
      </c>
      <c r="S12" s="174">
        <v>0</v>
      </c>
    </row>
    <row r="13" spans="1:19">
      <c r="A13" s="182">
        <v>44473</v>
      </c>
      <c r="B13" s="183">
        <v>18</v>
      </c>
      <c r="C13" s="184">
        <v>3833.4826400000002</v>
      </c>
      <c r="D13" s="183">
        <v>18</v>
      </c>
      <c r="E13" s="184">
        <v>3833.4826400000002</v>
      </c>
      <c r="F13" s="183">
        <v>0</v>
      </c>
      <c r="G13" s="183">
        <v>0</v>
      </c>
      <c r="H13" s="183">
        <v>3</v>
      </c>
      <c r="I13" s="184">
        <v>11.592000000000001</v>
      </c>
      <c r="J13" s="183">
        <v>3</v>
      </c>
      <c r="K13" s="183">
        <v>429.51120000000003</v>
      </c>
      <c r="L13" s="184">
        <v>10</v>
      </c>
      <c r="M13" s="184">
        <v>3272.7754400000003</v>
      </c>
      <c r="N13" s="184">
        <v>1</v>
      </c>
      <c r="O13" s="184">
        <v>99.99</v>
      </c>
      <c r="P13" s="185">
        <v>1</v>
      </c>
      <c r="Q13" s="186">
        <v>19.614000000000001</v>
      </c>
      <c r="R13" s="174">
        <v>0</v>
      </c>
      <c r="S13" s="174">
        <v>0</v>
      </c>
    </row>
    <row r="14" spans="1:19">
      <c r="A14" s="182">
        <v>44504</v>
      </c>
      <c r="B14" s="109">
        <v>17</v>
      </c>
      <c r="C14" s="184">
        <v>57360.097917000006</v>
      </c>
      <c r="D14" s="215">
        <v>17</v>
      </c>
      <c r="E14" s="184">
        <v>57360.097917000006</v>
      </c>
      <c r="F14" s="183">
        <v>0</v>
      </c>
      <c r="G14" s="183">
        <v>0</v>
      </c>
      <c r="H14" s="215">
        <v>3</v>
      </c>
      <c r="I14" s="184">
        <v>44997.099917</v>
      </c>
      <c r="J14" s="215">
        <v>1</v>
      </c>
      <c r="K14" s="184">
        <v>1023.47</v>
      </c>
      <c r="L14" s="215">
        <v>7</v>
      </c>
      <c r="M14" s="184">
        <v>8732.91</v>
      </c>
      <c r="N14" s="215">
        <v>6</v>
      </c>
      <c r="O14" s="184">
        <v>2606.6179999999999</v>
      </c>
      <c r="P14" s="185">
        <v>0</v>
      </c>
      <c r="Q14" s="186">
        <v>0</v>
      </c>
      <c r="R14" s="185">
        <v>0</v>
      </c>
      <c r="S14" s="186">
        <v>0</v>
      </c>
    </row>
    <row r="15" spans="1:19">
      <c r="A15" s="182">
        <v>44531</v>
      </c>
      <c r="B15" s="109">
        <v>30</v>
      </c>
      <c r="C15" s="184">
        <v>18258.216425859999</v>
      </c>
      <c r="D15" s="215">
        <v>30</v>
      </c>
      <c r="E15" s="184">
        <v>18258.216425859999</v>
      </c>
      <c r="F15" s="183">
        <v>0</v>
      </c>
      <c r="G15" s="183">
        <v>0</v>
      </c>
      <c r="H15" s="215">
        <v>9</v>
      </c>
      <c r="I15" s="184">
        <v>2488.1924019600001</v>
      </c>
      <c r="J15" s="215">
        <v>3</v>
      </c>
      <c r="K15" s="184">
        <v>798.7412789</v>
      </c>
      <c r="L15" s="215">
        <v>14</v>
      </c>
      <c r="M15" s="184">
        <v>6366.0827449999997</v>
      </c>
      <c r="N15" s="215">
        <v>4</v>
      </c>
      <c r="O15" s="184">
        <v>8605.2000000000007</v>
      </c>
      <c r="P15" s="185">
        <v>0</v>
      </c>
      <c r="Q15" s="186">
        <v>0</v>
      </c>
      <c r="R15" s="185">
        <v>0</v>
      </c>
      <c r="S15" s="186">
        <v>0</v>
      </c>
    </row>
    <row r="16" spans="1:19">
      <c r="A16" s="182">
        <v>44562</v>
      </c>
      <c r="B16" s="109">
        <v>11</v>
      </c>
      <c r="C16" s="184">
        <v>814.08781455999997</v>
      </c>
      <c r="D16" s="215">
        <v>11</v>
      </c>
      <c r="E16" s="184">
        <v>814.08781455999997</v>
      </c>
      <c r="F16" s="183">
        <v>0</v>
      </c>
      <c r="G16" s="183">
        <v>0</v>
      </c>
      <c r="H16" s="215">
        <v>3</v>
      </c>
      <c r="I16" s="184">
        <v>62.771478559999998</v>
      </c>
      <c r="J16" s="215">
        <v>1</v>
      </c>
      <c r="K16" s="184">
        <v>2.2599999999999998</v>
      </c>
      <c r="L16" s="215">
        <v>3</v>
      </c>
      <c r="M16" s="184">
        <v>696.96</v>
      </c>
      <c r="N16" s="215">
        <v>4</v>
      </c>
      <c r="O16" s="184">
        <v>52.096336000000008</v>
      </c>
      <c r="P16" s="185">
        <v>0</v>
      </c>
      <c r="Q16" s="186">
        <v>0</v>
      </c>
      <c r="R16" s="185">
        <v>0</v>
      </c>
      <c r="S16" s="186">
        <v>0</v>
      </c>
    </row>
    <row r="17" spans="1:19" s="250" customFormat="1">
      <c r="A17" s="370">
        <v>44593</v>
      </c>
      <c r="B17" s="186">
        <v>13</v>
      </c>
      <c r="C17" s="569">
        <v>6943.83</v>
      </c>
      <c r="D17" s="569">
        <v>13</v>
      </c>
      <c r="E17" s="569">
        <v>6943.83</v>
      </c>
      <c r="F17" s="183">
        <v>0</v>
      </c>
      <c r="G17" s="183">
        <v>0</v>
      </c>
      <c r="H17" s="571">
        <v>2</v>
      </c>
      <c r="I17" s="571">
        <v>57.48</v>
      </c>
      <c r="J17" s="570">
        <v>1</v>
      </c>
      <c r="K17" s="184">
        <v>3149.19</v>
      </c>
      <c r="L17" s="184">
        <v>8</v>
      </c>
      <c r="M17" s="184">
        <v>3711.23</v>
      </c>
      <c r="N17" s="570">
        <v>2</v>
      </c>
      <c r="O17" s="184">
        <v>25.93</v>
      </c>
      <c r="P17" s="185">
        <v>0</v>
      </c>
      <c r="Q17" s="186">
        <v>0</v>
      </c>
      <c r="R17" s="185">
        <v>0</v>
      </c>
      <c r="S17" s="186">
        <v>0</v>
      </c>
    </row>
    <row r="18" spans="1:19" s="250" customFormat="1">
      <c r="A18" s="370">
        <v>44621</v>
      </c>
      <c r="B18" s="186">
        <v>16</v>
      </c>
      <c r="C18" s="569">
        <v>1053.82</v>
      </c>
      <c r="D18" s="569">
        <v>16</v>
      </c>
      <c r="E18" s="569">
        <v>1053.82</v>
      </c>
      <c r="F18" s="183">
        <v>0</v>
      </c>
      <c r="G18" s="183">
        <v>0</v>
      </c>
      <c r="H18" s="571">
        <v>1</v>
      </c>
      <c r="I18" s="571">
        <v>22.69</v>
      </c>
      <c r="J18" s="570">
        <v>3</v>
      </c>
      <c r="K18" s="184">
        <v>85.86</v>
      </c>
      <c r="L18" s="184">
        <v>11</v>
      </c>
      <c r="M18" s="184">
        <v>942.39</v>
      </c>
      <c r="N18" s="570">
        <v>1</v>
      </c>
      <c r="O18" s="184">
        <v>2.88</v>
      </c>
      <c r="P18" s="185">
        <v>0</v>
      </c>
      <c r="Q18" s="186">
        <v>0</v>
      </c>
      <c r="R18" s="185">
        <v>0</v>
      </c>
      <c r="S18" s="186">
        <v>0</v>
      </c>
    </row>
    <row r="19" spans="1:19">
      <c r="A19" s="1101" t="s">
        <v>489</v>
      </c>
      <c r="B19" s="1101"/>
      <c r="C19" s="1101"/>
      <c r="D19" s="1101"/>
      <c r="E19" s="1101"/>
      <c r="F19" s="1101"/>
      <c r="G19" s="1101"/>
      <c r="H19" s="1101"/>
      <c r="I19" s="1101"/>
      <c r="J19" s="1101"/>
      <c r="K19" s="1101"/>
      <c r="L19" s="1101"/>
      <c r="M19" s="187"/>
      <c r="N19" s="187"/>
      <c r="O19" s="187"/>
      <c r="P19" s="61"/>
      <c r="Q19" s="61"/>
    </row>
    <row r="20" spans="1:19">
      <c r="A20" s="1015" t="s">
        <v>1196</v>
      </c>
      <c r="B20" s="1015"/>
      <c r="C20" s="1015"/>
      <c r="D20" s="34"/>
      <c r="E20" s="34"/>
      <c r="F20" s="34"/>
      <c r="G20" s="34"/>
      <c r="H20" s="34"/>
      <c r="I20" s="34"/>
      <c r="J20" s="34"/>
      <c r="K20" s="34"/>
      <c r="L20" s="34"/>
      <c r="M20" s="34"/>
      <c r="N20" s="34"/>
      <c r="O20" s="34"/>
      <c r="P20" s="34"/>
      <c r="Q20" s="34"/>
    </row>
    <row r="21" spans="1:19">
      <c r="A21" s="1015" t="s">
        <v>76</v>
      </c>
      <c r="B21" s="1015"/>
      <c r="C21" s="1015"/>
      <c r="D21" s="34"/>
      <c r="E21" s="34"/>
      <c r="F21" s="34"/>
      <c r="G21" s="34"/>
      <c r="H21" s="34"/>
      <c r="I21" s="34"/>
      <c r="J21" s="34"/>
      <c r="K21" s="34"/>
      <c r="L21" s="34"/>
      <c r="M21" s="34"/>
      <c r="N21" s="34"/>
      <c r="O21" s="34"/>
      <c r="P21" s="34"/>
      <c r="Q21" s="34"/>
    </row>
    <row r="22" spans="1:19">
      <c r="A22" s="34"/>
      <c r="B22" s="34"/>
      <c r="C22" s="34"/>
      <c r="D22" s="34"/>
      <c r="E22" s="34"/>
      <c r="F22" s="34"/>
      <c r="G22" s="34"/>
      <c r="H22" s="34"/>
      <c r="I22" s="34"/>
      <c r="J22" s="34"/>
      <c r="K22" s="34"/>
      <c r="L22" s="34"/>
      <c r="M22" s="34"/>
      <c r="N22" s="34"/>
      <c r="O22" s="34"/>
      <c r="P22" s="34"/>
      <c r="Q22" s="34"/>
    </row>
    <row r="23" spans="1:19">
      <c r="B23" s="262"/>
      <c r="C23" s="262"/>
      <c r="D23" s="262"/>
      <c r="E23" s="262"/>
      <c r="F23" s="262"/>
      <c r="G23" s="262"/>
      <c r="H23" s="262"/>
      <c r="I23" s="262"/>
      <c r="J23" s="262"/>
      <c r="K23" s="262"/>
      <c r="L23" s="262"/>
      <c r="M23" s="262"/>
      <c r="N23" s="262"/>
      <c r="O23" s="262"/>
      <c r="P23" s="262"/>
      <c r="Q23" s="262"/>
      <c r="R23" s="262"/>
      <c r="S23" s="262"/>
    </row>
    <row r="24" spans="1:19">
      <c r="B24" s="262"/>
      <c r="C24" s="262"/>
      <c r="D24" s="262"/>
      <c r="E24" s="262"/>
      <c r="F24" s="262"/>
      <c r="G24" s="262"/>
      <c r="H24" s="262"/>
      <c r="I24" s="262"/>
      <c r="J24" s="262"/>
      <c r="K24" s="262"/>
      <c r="L24" s="262"/>
      <c r="M24" s="262"/>
      <c r="N24" s="262"/>
      <c r="O24" s="262"/>
      <c r="P24" s="262"/>
      <c r="Q24" s="262"/>
      <c r="R24" s="262"/>
      <c r="S24" s="262"/>
    </row>
    <row r="25" spans="1:19">
      <c r="B25" s="262"/>
      <c r="C25" s="262"/>
      <c r="D25" s="397"/>
      <c r="E25" s="262"/>
      <c r="F25" s="262"/>
      <c r="G25" s="262"/>
      <c r="J25" s="262"/>
      <c r="K25" s="262"/>
      <c r="L25" s="262"/>
      <c r="M25" s="262"/>
      <c r="N25" s="262"/>
      <c r="O25" s="262"/>
      <c r="P25" s="262"/>
      <c r="Q25" s="262"/>
    </row>
  </sheetData>
  <mergeCells count="16">
    <mergeCell ref="R3:S3"/>
    <mergeCell ref="A20:C20"/>
    <mergeCell ref="A21:C21"/>
    <mergeCell ref="A1:L1"/>
    <mergeCell ref="A2:A4"/>
    <mergeCell ref="B2:C3"/>
    <mergeCell ref="D2:G2"/>
    <mergeCell ref="H2:S2"/>
    <mergeCell ref="D3:E3"/>
    <mergeCell ref="A19:L19"/>
    <mergeCell ref="F3:G3"/>
    <mergeCell ref="H3:I3"/>
    <mergeCell ref="J3:K3"/>
    <mergeCell ref="L3:M3"/>
    <mergeCell ref="N3:O3"/>
    <mergeCell ref="P3:Q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2021-10-18 16:11:14</KDate>
  <Classification>SEBI-INTERNAL</Classification>
  <Subclassification/>
  <HostName>MUM0112294</HostName>
  <Domain_User>SEBINT/2294</Domain_User>
  <IPAdd>10.21.70.134</IPAdd>
  <FilePath>C:\Users\2294\AppData\Roaming\Klassify\78033\OCT-21.xls</FilePath>
  <KID>14B31F138C27637701702746107915</KID>
  <UniqueName/>
  <Suggested/>
  <Justification/>
</Klassify>
</file>

<file path=customXml/itemProps1.xml><?xml version="1.0" encoding="utf-8"?>
<ds:datastoreItem xmlns:ds="http://schemas.openxmlformats.org/officeDocument/2006/customXml" ds:itemID="{E5F2E256-A294-4B56-92F8-24546069B3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12</vt:i4>
      </vt:variant>
    </vt:vector>
  </HeadingPairs>
  <TitlesOfParts>
    <vt:vector size="88"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Deepthi L S</dc:creator>
  <cp:lastModifiedBy>VINOD KUMARI</cp:lastModifiedBy>
  <dcterms:created xsi:type="dcterms:W3CDTF">2021-10-21T09:27:08Z</dcterms:created>
  <dcterms:modified xsi:type="dcterms:W3CDTF">2022-04-28T08:52:07Z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KID">
    <vt:lpwstr>14B31F138C27637701702746107915</vt:lpwstr>
  </property>
  <property fmtid="{D5CDD505-2E9C-101B-9397-08002B2CF9AE}" pid="4" name="Rules">
    <vt:lpwstr/>
  </property>
</Properties>
</file>